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cuments\MACO Files\MACO FILES\Working Papers 2017\Schedules 2017\DILG 2017\DILG Reports CY 2016\Statement of Debt Services\"/>
    </mc:Choice>
  </mc:AlternateContent>
  <bookViews>
    <workbookView xWindow="0" yWindow="0" windowWidth="23040" windowHeight="9060"/>
  </bookViews>
  <sheets>
    <sheet name="lbp6 Dec2015" sheetId="3" r:id="rId1"/>
  </sheets>
  <definedNames>
    <definedName name="_xlnm.Print_Area" localSheetId="0">'lbp6 Dec2015'!$A$1:$K$30</definedName>
  </definedNames>
  <calcPr calcId="162913" calcMode="manual"/>
</workbook>
</file>

<file path=xl/calcChain.xml><?xml version="1.0" encoding="utf-8"?>
<calcChain xmlns="http://schemas.openxmlformats.org/spreadsheetml/2006/main">
  <c r="D21" i="3" l="1"/>
  <c r="I18" i="3"/>
  <c r="H18" i="3"/>
  <c r="I15" i="3"/>
  <c r="I21" i="3" s="1"/>
  <c r="H15" i="3"/>
  <c r="J15" i="3" l="1"/>
  <c r="G13" i="3" l="1"/>
  <c r="K13" i="3"/>
  <c r="H13" i="3"/>
  <c r="F18" i="3"/>
  <c r="E18" i="3"/>
  <c r="F15" i="3"/>
  <c r="E15" i="3"/>
  <c r="G18" i="3" l="1"/>
  <c r="G15" i="3"/>
  <c r="F21" i="3"/>
  <c r="K15" i="3"/>
  <c r="E21" i="3"/>
  <c r="J13" i="3"/>
  <c r="H21" i="3"/>
  <c r="G21" i="3"/>
  <c r="K18" i="3"/>
  <c r="K21" i="3" l="1"/>
  <c r="J18" i="3"/>
  <c r="J21" i="3" s="1"/>
</calcChain>
</file>

<file path=xl/sharedStrings.xml><?xml version="1.0" encoding="utf-8"?>
<sst xmlns="http://schemas.openxmlformats.org/spreadsheetml/2006/main" count="36" uniqueCount="32">
  <si>
    <t>Statement of Debt Service</t>
  </si>
  <si>
    <t>Municipal Government of Gloria</t>
  </si>
  <si>
    <t>Province of Oriental Mindoro</t>
  </si>
  <si>
    <t>FDP Form 2 - Statement of Debt Service</t>
  </si>
  <si>
    <t>Fund/Special Account:  GENERAL FUND</t>
  </si>
  <si>
    <t>(DBM-LBP Form No. 6)</t>
  </si>
  <si>
    <t>Creditor</t>
  </si>
  <si>
    <t>Date
Contracted</t>
  </si>
  <si>
    <t>Term</t>
  </si>
  <si>
    <t>Principal Amount</t>
  </si>
  <si>
    <t>Balance of the Principal</t>
  </si>
  <si>
    <t xml:space="preserve">Principal </t>
  </si>
  <si>
    <t>Interest</t>
  </si>
  <si>
    <t>Total</t>
  </si>
  <si>
    <t>20% DEVELOPMENT FUND</t>
  </si>
  <si>
    <t>LOGOFIND (W B)</t>
  </si>
  <si>
    <t>15 years</t>
  </si>
  <si>
    <t>06/30/2006</t>
  </si>
  <si>
    <t>10 years</t>
  </si>
  <si>
    <t>T O T A L</t>
  </si>
  <si>
    <t>Certified Correct:</t>
  </si>
  <si>
    <t>Approved by:</t>
  </si>
  <si>
    <t>RODERICK B. LOGDAT</t>
  </si>
  <si>
    <t>LORETO S. PEREZ</t>
  </si>
  <si>
    <t>Municipal Accountant</t>
  </si>
  <si>
    <t>Municipal Mayor</t>
  </si>
  <si>
    <t>Calendar Year 2015</t>
  </si>
  <si>
    <t>7 years w/ 6 months grace period</t>
  </si>
  <si>
    <t>Land Bank of the Phils. - Mindoro Lending Center</t>
  </si>
  <si>
    <t>As of December 31, 2015</t>
  </si>
  <si>
    <t>Previous Payments Made</t>
  </si>
  <si>
    <t>Amount Due (by 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</si>
</sst>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&quot;Php&quot;* #,##0.00_);_(&quot;Php&quot;* \(#,##0.00\);_(&quot;Php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Alignme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right"/>
    </xf>
    <xf numFmtId="0" fontId="6" fillId="0" borderId="0" xfId="0" applyFont="1"/>
    <xf numFmtId="0" fontId="4" fillId="0" borderId="0" xfId="0" applyFont="1" applyBorder="1" applyAlignment="1">
      <alignment horizontal="right"/>
    </xf>
    <xf numFmtId="0" fontId="6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4" fillId="0" borderId="7" xfId="0" applyFont="1" applyBorder="1"/>
    <xf numFmtId="0" fontId="4" fillId="0" borderId="1" xfId="0" applyFont="1" applyBorder="1"/>
    <xf numFmtId="0" fontId="4" fillId="0" borderId="8" xfId="0" applyFont="1" applyBorder="1"/>
    <xf numFmtId="0" fontId="4" fillId="0" borderId="9" xfId="0" applyFont="1" applyBorder="1"/>
    <xf numFmtId="9" fontId="6" fillId="0" borderId="10" xfId="0" applyNumberFormat="1" applyFont="1" applyBorder="1"/>
    <xf numFmtId="0" fontId="4" fillId="0" borderId="10" xfId="0" applyFont="1" applyBorder="1"/>
    <xf numFmtId="0" fontId="4" fillId="0" borderId="0" xfId="0" applyFont="1" applyBorder="1"/>
    <xf numFmtId="0" fontId="4" fillId="0" borderId="11" xfId="0" applyFont="1" applyBorder="1"/>
    <xf numFmtId="0" fontId="4" fillId="0" borderId="10" xfId="0" applyFont="1" applyBorder="1" applyAlignment="1"/>
    <xf numFmtId="14" fontId="4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5" fontId="4" fillId="0" borderId="10" xfId="1" applyNumberFormat="1" applyFont="1" applyBorder="1"/>
    <xf numFmtId="164" fontId="4" fillId="0" borderId="0" xfId="1" applyFont="1" applyBorder="1"/>
    <xf numFmtId="164" fontId="4" fillId="0" borderId="10" xfId="1" applyFont="1" applyBorder="1"/>
    <xf numFmtId="165" fontId="4" fillId="0" borderId="11" xfId="1" applyNumberFormat="1" applyFont="1" applyBorder="1"/>
    <xf numFmtId="164" fontId="4" fillId="0" borderId="11" xfId="1" applyFont="1" applyBorder="1"/>
    <xf numFmtId="0" fontId="4" fillId="0" borderId="12" xfId="0" applyFont="1" applyBorder="1"/>
    <xf numFmtId="0" fontId="4" fillId="0" borderId="10" xfId="0" quotePrefix="1" applyFont="1" applyBorder="1" applyAlignment="1">
      <alignment horizontal="center"/>
    </xf>
    <xf numFmtId="0" fontId="4" fillId="0" borderId="12" xfId="0" applyFont="1" applyBorder="1" applyAlignment="1">
      <alignment horizontal="left" indent="1"/>
    </xf>
    <xf numFmtId="165" fontId="6" fillId="0" borderId="13" xfId="0" applyNumberFormat="1" applyFont="1" applyBorder="1" applyAlignment="1">
      <alignment vertical="center"/>
    </xf>
    <xf numFmtId="164" fontId="6" fillId="0" borderId="13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0" borderId="0" xfId="0" applyNumberFormat="1" applyFont="1"/>
    <xf numFmtId="0" fontId="7" fillId="0" borderId="0" xfId="0" applyFont="1" applyBorder="1" applyAlignment="1">
      <alignment horizontal="center" wrapText="1"/>
    </xf>
    <xf numFmtId="0" fontId="4" fillId="0" borderId="12" xfId="0" applyFont="1" applyBorder="1" applyAlignment="1">
      <alignment wrapText="1"/>
    </xf>
    <xf numFmtId="4" fontId="4" fillId="0" borderId="0" xfId="0" applyNumberFormat="1" applyFont="1"/>
    <xf numFmtId="164" fontId="4" fillId="0" borderId="0" xfId="1" applyFont="1"/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979394</xdr:colOff>
      <xdr:row>4</xdr:row>
      <xdr:rowOff>66675</xdr:rowOff>
    </xdr:to>
    <xdr:pic>
      <xdr:nvPicPr>
        <xdr:cNvPr id="2" name="Picture 1" descr="gloria logo transparent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79394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638175</xdr:colOff>
      <xdr:row>24</xdr:row>
      <xdr:rowOff>66675</xdr:rowOff>
    </xdr:from>
    <xdr:to>
      <xdr:col>3</xdr:col>
      <xdr:colOff>1247775</xdr:colOff>
      <xdr:row>26</xdr:row>
      <xdr:rowOff>171450</xdr:rowOff>
    </xdr:to>
    <xdr:pic>
      <xdr:nvPicPr>
        <xdr:cNvPr id="3" name="Picture 2" descr="erick signature2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200275" y="5019675"/>
          <a:ext cx="211455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38100</xdr:colOff>
      <xdr:row>21</xdr:row>
      <xdr:rowOff>171450</xdr:rowOff>
    </xdr:from>
    <xdr:to>
      <xdr:col>8</xdr:col>
      <xdr:colOff>417226</xdr:colOff>
      <xdr:row>30</xdr:row>
      <xdr:rowOff>9525</xdr:rowOff>
    </xdr:to>
    <xdr:pic>
      <xdr:nvPicPr>
        <xdr:cNvPr id="4" name="Picture 3" descr="Signature.MayorPerez.gif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486650" y="4543425"/>
          <a:ext cx="1331626" cy="1562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showGridLines="0" tabSelected="1" zoomScaleNormal="100" workbookViewId="0">
      <selection activeCell="H9" sqref="H9"/>
    </sheetView>
  </sheetViews>
  <sheetFormatPr defaultColWidth="9.109375" defaultRowHeight="13.8" x14ac:dyDescent="0.25"/>
  <cols>
    <col min="1" max="1" width="23.44140625" style="3" customWidth="1"/>
    <col min="2" max="2" width="12.44140625" style="3" customWidth="1"/>
    <col min="3" max="3" width="10.109375" style="3" customWidth="1"/>
    <col min="4" max="4" width="19.44140625" style="3" bestFit="1" customWidth="1"/>
    <col min="5" max="7" width="15.6640625" style="3" bestFit="1" customWidth="1"/>
    <col min="8" max="9" width="14.33203125" style="3" customWidth="1"/>
    <col min="10" max="10" width="14.6640625" style="3" customWidth="1"/>
    <col min="11" max="11" width="19" style="3" customWidth="1"/>
    <col min="12" max="12" width="18.5546875" style="3" customWidth="1"/>
    <col min="13" max="13" width="17.5546875" style="3" customWidth="1"/>
    <col min="14" max="16384" width="9.109375" style="3"/>
  </cols>
  <sheetData>
    <row r="1" spans="1:13" s="2" customFormat="1" ht="21" x14ac:dyDescent="0.4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1"/>
      <c r="M1" s="1"/>
    </row>
    <row r="2" spans="1:13" s="2" customFormat="1" ht="21" x14ac:dyDescent="0.4">
      <c r="A2" s="42" t="s">
        <v>26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1"/>
      <c r="M2" s="1"/>
    </row>
    <row r="3" spans="1:13" s="2" customFormat="1" ht="21" x14ac:dyDescent="0.4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1"/>
      <c r="M3" s="1"/>
    </row>
    <row r="4" spans="1:13" s="2" customFormat="1" ht="21" x14ac:dyDescent="0.4">
      <c r="A4" s="42" t="s">
        <v>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1"/>
      <c r="M4" s="1"/>
    </row>
    <row r="5" spans="1:13" x14ac:dyDescent="0.25">
      <c r="E5" s="41" t="s">
        <v>29</v>
      </c>
      <c r="F5" s="41"/>
      <c r="G5" s="41"/>
      <c r="K5" s="4" t="s">
        <v>3</v>
      </c>
    </row>
    <row r="6" spans="1:13" x14ac:dyDescent="0.25">
      <c r="A6" s="5" t="s">
        <v>4</v>
      </c>
      <c r="K6" s="6" t="s">
        <v>5</v>
      </c>
    </row>
    <row r="8" spans="1:13" s="7" customFormat="1" x14ac:dyDescent="0.3">
      <c r="A8" s="39" t="s">
        <v>6</v>
      </c>
      <c r="B8" s="39" t="s">
        <v>7</v>
      </c>
      <c r="C8" s="43" t="s">
        <v>8</v>
      </c>
      <c r="D8" s="39" t="s">
        <v>9</v>
      </c>
      <c r="E8" s="45" t="s">
        <v>30</v>
      </c>
      <c r="F8" s="46"/>
      <c r="G8" s="47"/>
      <c r="H8" s="48" t="s">
        <v>31</v>
      </c>
      <c r="I8" s="49"/>
      <c r="J8" s="49"/>
      <c r="K8" s="39" t="s">
        <v>10</v>
      </c>
    </row>
    <row r="9" spans="1:13" s="7" customFormat="1" x14ac:dyDescent="0.3">
      <c r="A9" s="40"/>
      <c r="B9" s="40"/>
      <c r="C9" s="44"/>
      <c r="D9" s="40"/>
      <c r="E9" s="8" t="s">
        <v>11</v>
      </c>
      <c r="F9" s="8" t="s">
        <v>12</v>
      </c>
      <c r="G9" s="8" t="s">
        <v>13</v>
      </c>
      <c r="H9" s="8" t="s">
        <v>11</v>
      </c>
      <c r="I9" s="8" t="s">
        <v>12</v>
      </c>
      <c r="J9" s="8" t="s">
        <v>13</v>
      </c>
      <c r="K9" s="40"/>
    </row>
    <row r="10" spans="1:13" x14ac:dyDescent="0.25">
      <c r="A10" s="9"/>
      <c r="B10" s="10"/>
      <c r="C10" s="11"/>
      <c r="D10" s="10"/>
      <c r="E10" s="11"/>
      <c r="F10" s="10"/>
      <c r="G10" s="11"/>
      <c r="H10" s="10"/>
      <c r="I10" s="11"/>
      <c r="J10" s="10"/>
      <c r="K10" s="12"/>
    </row>
    <row r="11" spans="1:13" x14ac:dyDescent="0.25">
      <c r="A11" s="13" t="s">
        <v>14</v>
      </c>
      <c r="B11" s="14"/>
      <c r="C11" s="15"/>
      <c r="D11" s="14"/>
      <c r="E11" s="15"/>
      <c r="F11" s="14"/>
      <c r="G11" s="15"/>
      <c r="H11" s="14"/>
      <c r="I11" s="15"/>
      <c r="J11" s="14"/>
      <c r="K11" s="16"/>
    </row>
    <row r="12" spans="1:13" x14ac:dyDescent="0.25">
      <c r="A12" s="14"/>
      <c r="B12" s="14"/>
      <c r="C12" s="15"/>
      <c r="D12" s="14"/>
      <c r="E12" s="15"/>
      <c r="F12" s="14"/>
      <c r="G12" s="15"/>
      <c r="H12" s="14"/>
      <c r="I12" s="15"/>
      <c r="J12" s="14"/>
      <c r="K12" s="16"/>
    </row>
    <row r="13" spans="1:13" ht="31.2" x14ac:dyDescent="0.25">
      <c r="A13" s="33" t="s">
        <v>28</v>
      </c>
      <c r="B13" s="18">
        <v>42332</v>
      </c>
      <c r="C13" s="32" t="s">
        <v>27</v>
      </c>
      <c r="D13" s="20">
        <v>24971956.75</v>
      </c>
      <c r="E13" s="21">
        <v>0</v>
      </c>
      <c r="F13" s="22">
        <v>0</v>
      </c>
      <c r="G13" s="21">
        <f>SUM(E13:F13)</f>
        <v>0</v>
      </c>
      <c r="H13" s="22">
        <f>960460*2</f>
        <v>1920920</v>
      </c>
      <c r="I13" s="21">
        <v>1741879.92</v>
      </c>
      <c r="J13" s="22">
        <f>SUM(H13:I13)</f>
        <v>3662799.92</v>
      </c>
      <c r="K13" s="23">
        <f>D13-E13</f>
        <v>24971956.75</v>
      </c>
    </row>
    <row r="14" spans="1:13" x14ac:dyDescent="0.25">
      <c r="A14" s="27"/>
      <c r="B14" s="14"/>
      <c r="C14" s="15"/>
      <c r="D14" s="22"/>
      <c r="E14" s="21"/>
      <c r="F14" s="22"/>
      <c r="G14" s="21"/>
      <c r="H14" s="22"/>
      <c r="I14" s="21"/>
      <c r="J14" s="22"/>
      <c r="K14" s="24"/>
      <c r="M14" s="34"/>
    </row>
    <row r="15" spans="1:13" ht="27.6" x14ac:dyDescent="0.25">
      <c r="A15" s="33" t="s">
        <v>28</v>
      </c>
      <c r="B15" s="26" t="s">
        <v>17</v>
      </c>
      <c r="C15" s="19" t="s">
        <v>18</v>
      </c>
      <c r="D15" s="20">
        <v>20000000</v>
      </c>
      <c r="E15" s="21">
        <f>13305564.47+(557869.64*4)+(557869.64*4)</f>
        <v>17768521.59</v>
      </c>
      <c r="F15" s="22">
        <f>8386624.91+151862.81+136181.33+125176.77+113897.11+89992.78+77031.86+66760.94+56245.48</f>
        <v>9203773.9899999984</v>
      </c>
      <c r="G15" s="21">
        <f>SUM(E15:F15)</f>
        <v>26972295.579999998</v>
      </c>
      <c r="H15" s="22">
        <f>557869.64*3+557869.49</f>
        <v>2231478.41</v>
      </c>
      <c r="I15" s="21">
        <f>51721.39+37553.03+25035.35+12105</f>
        <v>126414.76999999999</v>
      </c>
      <c r="J15" s="22">
        <f>SUM(H15:I15)</f>
        <v>2357893.1800000002</v>
      </c>
      <c r="K15" s="23">
        <f>D15-E15</f>
        <v>2231478.41</v>
      </c>
      <c r="M15" s="34"/>
    </row>
    <row r="16" spans="1:13" x14ac:dyDescent="0.25">
      <c r="A16" s="33"/>
      <c r="B16" s="26"/>
      <c r="C16" s="19"/>
      <c r="D16" s="20"/>
      <c r="E16" s="21"/>
      <c r="F16" s="22"/>
      <c r="G16" s="21"/>
      <c r="H16" s="22"/>
      <c r="I16" s="21"/>
      <c r="J16" s="22"/>
      <c r="K16" s="23"/>
      <c r="M16" s="34"/>
    </row>
    <row r="17" spans="1:13" x14ac:dyDescent="0.25">
      <c r="A17" s="33"/>
      <c r="B17" s="26"/>
      <c r="C17" s="19"/>
      <c r="D17" s="20"/>
      <c r="E17" s="21"/>
      <c r="F17" s="22"/>
      <c r="G17" s="21"/>
      <c r="H17" s="22"/>
      <c r="I17" s="21"/>
      <c r="J17" s="22"/>
      <c r="K17" s="23"/>
      <c r="M17" s="34"/>
    </row>
    <row r="18" spans="1:13" x14ac:dyDescent="0.25">
      <c r="A18" s="17" t="s">
        <v>15</v>
      </c>
      <c r="B18" s="18">
        <v>37329</v>
      </c>
      <c r="C18" s="19" t="s">
        <v>16</v>
      </c>
      <c r="D18" s="20">
        <v>5382510.7000000002</v>
      </c>
      <c r="E18" s="21">
        <f>2981579.4+286035.01+303197.12+321388.93+340672.25</f>
        <v>4232872.7100000009</v>
      </c>
      <c r="F18" s="22">
        <f>5482344.81+144055.89+126893.78+108701.95+89418.59</f>
        <v>5951415.0199999996</v>
      </c>
      <c r="G18" s="21">
        <f>SUM(E18:F18)</f>
        <v>10184287.73</v>
      </c>
      <c r="H18" s="22">
        <f>361112.6+382779.33</f>
        <v>743891.92999999993</v>
      </c>
      <c r="I18" s="21">
        <f>68978.27+47311.51</f>
        <v>116289.78</v>
      </c>
      <c r="J18" s="22">
        <f>SUM(H18:I18)</f>
        <v>860181.71</v>
      </c>
      <c r="K18" s="23">
        <f>D18-E18</f>
        <v>1149637.9899999993</v>
      </c>
      <c r="M18" s="34"/>
    </row>
    <row r="19" spans="1:13" x14ac:dyDescent="0.25">
      <c r="A19" s="27"/>
      <c r="B19" s="14"/>
      <c r="C19" s="15"/>
      <c r="D19" s="22"/>
      <c r="E19" s="21"/>
      <c r="F19" s="22"/>
      <c r="G19" s="21"/>
      <c r="H19" s="22"/>
      <c r="I19" s="21"/>
      <c r="J19" s="22"/>
      <c r="K19" s="24"/>
    </row>
    <row r="20" spans="1:13" x14ac:dyDescent="0.25">
      <c r="A20" s="25"/>
      <c r="B20" s="14"/>
      <c r="C20" s="15"/>
      <c r="D20" s="14"/>
      <c r="E20" s="15"/>
      <c r="F20" s="14"/>
      <c r="G20" s="15"/>
      <c r="H20" s="14"/>
      <c r="I20" s="15"/>
      <c r="J20" s="14"/>
      <c r="K20" s="16"/>
    </row>
    <row r="21" spans="1:13" s="30" customFormat="1" ht="24.75" customHeight="1" thickBot="1" x14ac:dyDescent="0.35">
      <c r="A21" s="36" t="s">
        <v>19</v>
      </c>
      <c r="B21" s="37"/>
      <c r="C21" s="38"/>
      <c r="D21" s="28">
        <f>SUM(D13:D20)</f>
        <v>50354467.450000003</v>
      </c>
      <c r="E21" s="29">
        <f t="shared" ref="E21:K21" si="0">SUM(E13:E20)</f>
        <v>22001394.300000001</v>
      </c>
      <c r="F21" s="29">
        <f t="shared" si="0"/>
        <v>15155189.009999998</v>
      </c>
      <c r="G21" s="29">
        <f t="shared" si="0"/>
        <v>37156583.310000002</v>
      </c>
      <c r="H21" s="29">
        <f t="shared" si="0"/>
        <v>4896290.34</v>
      </c>
      <c r="I21" s="29">
        <f t="shared" si="0"/>
        <v>1984584.47</v>
      </c>
      <c r="J21" s="29">
        <f t="shared" si="0"/>
        <v>6880874.8099999996</v>
      </c>
      <c r="K21" s="28">
        <f t="shared" si="0"/>
        <v>28353073.149999999</v>
      </c>
    </row>
    <row r="22" spans="1:13" ht="14.4" thickTop="1" x14ac:dyDescent="0.25">
      <c r="E22" s="31"/>
      <c r="F22" s="31"/>
      <c r="K22" s="35"/>
    </row>
    <row r="23" spans="1:13" x14ac:dyDescent="0.25">
      <c r="H23" s="31"/>
      <c r="K23" s="31"/>
    </row>
    <row r="24" spans="1:13" x14ac:dyDescent="0.25">
      <c r="C24" s="3" t="s">
        <v>20</v>
      </c>
      <c r="H24" s="3" t="s">
        <v>21</v>
      </c>
    </row>
    <row r="27" spans="1:13" x14ac:dyDescent="0.25">
      <c r="C27" s="5" t="s">
        <v>22</v>
      </c>
      <c r="H27" s="5" t="s">
        <v>23</v>
      </c>
    </row>
    <row r="28" spans="1:13" x14ac:dyDescent="0.25">
      <c r="C28" s="3" t="s">
        <v>24</v>
      </c>
      <c r="H28" s="3" t="s">
        <v>25</v>
      </c>
    </row>
  </sheetData>
  <mergeCells count="13">
    <mergeCell ref="A21:C21"/>
    <mergeCell ref="K8:K9"/>
    <mergeCell ref="E5:G5"/>
    <mergeCell ref="A1:K1"/>
    <mergeCell ref="A2:K2"/>
    <mergeCell ref="A3:K3"/>
    <mergeCell ref="A4:K4"/>
    <mergeCell ref="A8:A9"/>
    <mergeCell ref="B8:B9"/>
    <mergeCell ref="C8:C9"/>
    <mergeCell ref="D8:D9"/>
    <mergeCell ref="E8:G8"/>
    <mergeCell ref="H8:J8"/>
  </mergeCells>
  <printOptions horizontalCentered="1"/>
  <pageMargins left="0.5" right="0.5" top="0.5" bottom="0.25" header="0.25" footer="0.3"/>
  <pageSetup scale="72" orientation="landscape" verticalDpi="0" r:id="rId1"/>
  <ignoredErrors>
    <ignoredError sqref="G1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lbp6 Dec2015</vt:lpstr>
      <vt:lpstr>'lbp6 Dec2015'!Print_Area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cp:lastPrinted>2016-02-07T08:02:03Z</cp:lastPrinted>
  <dcterms:created xsi:type="dcterms:W3CDTF">2015-02-28T10:53:33Z</dcterms:created>
  <dcterms:modified xsi:type="dcterms:W3CDTF">2018-03-05T08:06:34Z</dcterms:modified>
</cp:coreProperties>
</file>