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F:\Documents\MACO Files\MACO FILES\Working Papers 2017\Schedules 2017\DILG 2017\4th quarter\"/>
    </mc:Choice>
  </mc:AlternateContent>
  <bookViews>
    <workbookView xWindow="0" yWindow="0" windowWidth="28800" windowHeight="12432"/>
  </bookViews>
  <sheets>
    <sheet name="CashFlows.Comp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'CashFlows.Comp'!$A$1:$Q$57</definedName>
    <definedName name="chartofaccounts">[1]SourceCodeEntry!$A$6:$A$1047</definedName>
    <definedName name="depthead">[1]SourceCodeEntry!$T$6:$T$37</definedName>
    <definedName name="dffhfhjg">[2]SourceCodeEntry!$P$6:$P$9</definedName>
    <definedName name="drcr">[1]SourceCodeEntry!$L$6:$L$7</definedName>
    <definedName name="fppcode">[1]SourceCodeEntry!$I$6:$I$9</definedName>
    <definedName name="jevline">[3]SourceCodeEntry!$K$6:$K$50</definedName>
    <definedName name="preaudit">[3]SourceCodeEntry!$O$6:$O$7</definedName>
    <definedName name="_xlnm.Print_Area" localSheetId="0">'CashFlows.Comp'!$A$1:$G$63</definedName>
    <definedName name="responsibilitycenter">[1]SourceCodeEntry!$F$6:$F$32</definedName>
    <definedName name="status">[1]SourceCodeEntry!$P$6:$P$9</definedName>
    <definedName name="transactiontype">[3]SourceCodeEntry!$H$6:$H$9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1" l="1"/>
  <c r="G54" i="11"/>
  <c r="F54" i="11"/>
  <c r="O51" i="11"/>
  <c r="N51" i="11"/>
  <c r="M51" i="11"/>
  <c r="L51" i="11"/>
  <c r="K51" i="11"/>
  <c r="J50" i="11"/>
  <c r="I50" i="11"/>
  <c r="H50" i="11"/>
  <c r="F50" i="11"/>
  <c r="Q50" i="11" s="1"/>
  <c r="J49" i="11"/>
  <c r="J51" i="11" s="1"/>
  <c r="I49" i="11"/>
  <c r="I51" i="11" s="1"/>
  <c r="H49" i="11"/>
  <c r="H51" i="11" s="1"/>
  <c r="F49" i="11"/>
  <c r="Q48" i="11"/>
  <c r="N46" i="11"/>
  <c r="N52" i="11" s="1"/>
  <c r="J45" i="11"/>
  <c r="I45" i="11"/>
  <c r="H45" i="11"/>
  <c r="F45" i="11"/>
  <c r="O44" i="11"/>
  <c r="M44" i="11"/>
  <c r="M46" i="11" s="1"/>
  <c r="L44" i="11"/>
  <c r="L46" i="11" s="1"/>
  <c r="L52" i="11" s="1"/>
  <c r="K44" i="11"/>
  <c r="K46" i="11" s="1"/>
  <c r="K52" i="11" s="1"/>
  <c r="I44" i="11"/>
  <c r="H44" i="11"/>
  <c r="F44" i="11"/>
  <c r="N40" i="11"/>
  <c r="L39" i="11"/>
  <c r="J39" i="11" s="1"/>
  <c r="I39" i="11"/>
  <c r="H39" i="11"/>
  <c r="F39" i="11"/>
  <c r="Q38" i="11"/>
  <c r="Q37" i="11"/>
  <c r="J36" i="11"/>
  <c r="I36" i="11"/>
  <c r="H36" i="11"/>
  <c r="F36" i="11"/>
  <c r="Q36" i="11" s="1"/>
  <c r="O35" i="11"/>
  <c r="O40" i="11" s="1"/>
  <c r="M35" i="11"/>
  <c r="M40" i="11" s="1"/>
  <c r="L35" i="11"/>
  <c r="L40" i="11" s="1"/>
  <c r="K35" i="11"/>
  <c r="K40" i="11" s="1"/>
  <c r="I35" i="11"/>
  <c r="H35" i="11"/>
  <c r="F35" i="11"/>
  <c r="Q34" i="11"/>
  <c r="O32" i="11"/>
  <c r="O41" i="11" s="1"/>
  <c r="N32" i="11"/>
  <c r="M32" i="11"/>
  <c r="L32" i="11"/>
  <c r="K32" i="11"/>
  <c r="J31" i="11"/>
  <c r="I31" i="11"/>
  <c r="H31" i="11"/>
  <c r="F31" i="11"/>
  <c r="Q31" i="11" s="1"/>
  <c r="J30" i="11"/>
  <c r="I30" i="11"/>
  <c r="H30" i="11"/>
  <c r="F30" i="11"/>
  <c r="Q30" i="11" s="1"/>
  <c r="J29" i="11"/>
  <c r="I29" i="11"/>
  <c r="H29" i="11"/>
  <c r="F29" i="11"/>
  <c r="Q29" i="11" s="1"/>
  <c r="Q28" i="11"/>
  <c r="N24" i="11"/>
  <c r="O23" i="11"/>
  <c r="M23" i="11"/>
  <c r="L23" i="11"/>
  <c r="K23" i="11"/>
  <c r="I23" i="11"/>
  <c r="H23" i="11"/>
  <c r="F23" i="11"/>
  <c r="Q23" i="11" s="1"/>
  <c r="J22" i="11"/>
  <c r="I22" i="11"/>
  <c r="H22" i="11"/>
  <c r="G22" i="11" s="1"/>
  <c r="F22" i="11"/>
  <c r="Q22" i="11" s="1"/>
  <c r="M21" i="11"/>
  <c r="K21" i="11"/>
  <c r="I21" i="11"/>
  <c r="I24" i="11" s="1"/>
  <c r="H21" i="11"/>
  <c r="F21" i="11"/>
  <c r="Q21" i="11" s="1"/>
  <c r="O20" i="11"/>
  <c r="O24" i="11" s="1"/>
  <c r="M20" i="11"/>
  <c r="L20" i="11"/>
  <c r="L24" i="11" s="1"/>
  <c r="K20" i="11"/>
  <c r="I20" i="11"/>
  <c r="H20" i="11"/>
  <c r="F20" i="11"/>
  <c r="Q20" i="11" s="1"/>
  <c r="Q19" i="11"/>
  <c r="N17" i="11"/>
  <c r="N25" i="11" s="1"/>
  <c r="O16" i="11"/>
  <c r="O17" i="11" s="1"/>
  <c r="M16" i="11"/>
  <c r="L16" i="11"/>
  <c r="K16" i="11"/>
  <c r="I16" i="11"/>
  <c r="H16" i="11"/>
  <c r="F16" i="11"/>
  <c r="Q16" i="11" s="1"/>
  <c r="J15" i="11"/>
  <c r="I15" i="11"/>
  <c r="H15" i="11"/>
  <c r="F15" i="11"/>
  <c r="Q15" i="11" s="1"/>
  <c r="M14" i="11"/>
  <c r="M17" i="11" s="1"/>
  <c r="L14" i="11"/>
  <c r="J14" i="11" s="1"/>
  <c r="I14" i="11"/>
  <c r="H14" i="11"/>
  <c r="F14" i="11"/>
  <c r="Q14" i="11" s="1"/>
  <c r="J13" i="11"/>
  <c r="I13" i="11"/>
  <c r="H13" i="11"/>
  <c r="G13" i="11" s="1"/>
  <c r="F13" i="11"/>
  <c r="Q13" i="11" s="1"/>
  <c r="J12" i="11"/>
  <c r="I12" i="11"/>
  <c r="H12" i="11"/>
  <c r="F12" i="11"/>
  <c r="Q12" i="11" s="1"/>
  <c r="J11" i="11"/>
  <c r="I11" i="11"/>
  <c r="H11" i="11"/>
  <c r="F11" i="11"/>
  <c r="Q11" i="11" s="1"/>
  <c r="C5" i="11"/>
  <c r="G31" i="11" l="1"/>
  <c r="M52" i="11"/>
  <c r="G12" i="11"/>
  <c r="G15" i="11"/>
  <c r="M41" i="11"/>
  <c r="G50" i="11"/>
  <c r="G11" i="11"/>
  <c r="I32" i="11"/>
  <c r="G29" i="11"/>
  <c r="L17" i="11"/>
  <c r="L25" i="11" s="1"/>
  <c r="J21" i="11"/>
  <c r="K41" i="11"/>
  <c r="I40" i="11"/>
  <c r="G39" i="11"/>
  <c r="G45" i="11"/>
  <c r="I17" i="11"/>
  <c r="I25" i="11" s="1"/>
  <c r="G14" i="11"/>
  <c r="K24" i="11"/>
  <c r="M24" i="11"/>
  <c r="M25" i="11" s="1"/>
  <c r="M53" i="11" s="1"/>
  <c r="M55" i="11" s="1"/>
  <c r="H32" i="11"/>
  <c r="F40" i="11"/>
  <c r="L41" i="11"/>
  <c r="G36" i="11"/>
  <c r="H46" i="11"/>
  <c r="H52" i="11" s="1"/>
  <c r="F51" i="11"/>
  <c r="J32" i="11"/>
  <c r="F46" i="11"/>
  <c r="Q45" i="11"/>
  <c r="H17" i="11"/>
  <c r="H25" i="11" s="1"/>
  <c r="J16" i="11"/>
  <c r="G16" i="11" s="1"/>
  <c r="J23" i="11"/>
  <c r="G23" i="11" s="1"/>
  <c r="G30" i="11"/>
  <c r="G32" i="11" s="1"/>
  <c r="N41" i="11"/>
  <c r="N53" i="11" s="1"/>
  <c r="N55" i="11" s="1"/>
  <c r="H40" i="11"/>
  <c r="I46" i="11"/>
  <c r="I52" i="11" s="1"/>
  <c r="J44" i="11"/>
  <c r="G49" i="11"/>
  <c r="G51" i="11" s="1"/>
  <c r="Q49" i="11"/>
  <c r="O25" i="11"/>
  <c r="G21" i="11"/>
  <c r="G44" i="11"/>
  <c r="G46" i="11" s="1"/>
  <c r="J46" i="11"/>
  <c r="J52" i="11" s="1"/>
  <c r="J20" i="11"/>
  <c r="J35" i="11"/>
  <c r="F17" i="11"/>
  <c r="F32" i="11"/>
  <c r="Q35" i="11"/>
  <c r="Q44" i="11"/>
  <c r="O46" i="11"/>
  <c r="O52" i="11" s="1"/>
  <c r="K17" i="11"/>
  <c r="K25" i="11" s="1"/>
  <c r="F24" i="11"/>
  <c r="H24" i="11"/>
  <c r="L53" i="11" l="1"/>
  <c r="L55" i="11" s="1"/>
  <c r="G17" i="11"/>
  <c r="O53" i="11"/>
  <c r="O55" i="11" s="1"/>
  <c r="F52" i="11"/>
  <c r="I41" i="11"/>
  <c r="K53" i="11"/>
  <c r="K55" i="11" s="1"/>
  <c r="F41" i="11"/>
  <c r="H41" i="11"/>
  <c r="H53" i="11" s="1"/>
  <c r="H55" i="11" s="1"/>
  <c r="J17" i="11"/>
  <c r="J24" i="11"/>
  <c r="J25" i="11" s="1"/>
  <c r="G20" i="11"/>
  <c r="G24" i="11" s="1"/>
  <c r="G25" i="11" s="1"/>
  <c r="F25" i="11"/>
  <c r="F53" i="11" s="1"/>
  <c r="F55" i="11" s="1"/>
  <c r="I53" i="11"/>
  <c r="I55" i="11" s="1"/>
  <c r="G35" i="11"/>
  <c r="G40" i="11" s="1"/>
  <c r="G41" i="11" s="1"/>
  <c r="J40" i="11"/>
  <c r="J41" i="11" s="1"/>
  <c r="G52" i="11"/>
  <c r="G53" i="11" l="1"/>
  <c r="G55" i="11" s="1"/>
  <c r="J53" i="11"/>
  <c r="J55" i="11" s="1"/>
</calcChain>
</file>

<file path=xl/sharedStrings.xml><?xml version="1.0" encoding="utf-8"?>
<sst xmlns="http://schemas.openxmlformats.org/spreadsheetml/2006/main" count="72" uniqueCount="63">
  <si>
    <t>MUNICIPAL GOVERNMENT OF GLORIA</t>
  </si>
  <si>
    <t>CONSOLIDATED BALANCE</t>
  </si>
  <si>
    <t>STATEMENTS OF CONDENSED CASH FLOWS</t>
  </si>
  <si>
    <t>(With Comparative Figures for CY2016)</t>
  </si>
  <si>
    <t>GF</t>
  </si>
  <si>
    <t>SEF</t>
  </si>
  <si>
    <t>TF</t>
  </si>
  <si>
    <t>TF-PROP</t>
  </si>
  <si>
    <t>KCF</t>
  </si>
  <si>
    <t>PHF</t>
  </si>
  <si>
    <t>PMF</t>
  </si>
  <si>
    <t>Cash Flows from Operating Activities</t>
  </si>
  <si>
    <t>Cash Inflows</t>
  </si>
  <si>
    <t xml:space="preserve">                                           </t>
  </si>
  <si>
    <t>Collection from taxpayers</t>
  </si>
  <si>
    <t>Share from Internal Revenue Allotment</t>
  </si>
  <si>
    <t>Receipts from business/service income</t>
  </si>
  <si>
    <t>Interest Income</t>
  </si>
  <si>
    <t>Dividend Income</t>
  </si>
  <si>
    <t>Other Receipts</t>
  </si>
  <si>
    <t>Total Cash Inflows</t>
  </si>
  <si>
    <t>Cash Outflows</t>
  </si>
  <si>
    <t>Payment of expenses</t>
  </si>
  <si>
    <t>Payments to suppliers and creditors</t>
  </si>
  <si>
    <t>Payments to employees</t>
  </si>
  <si>
    <t>Interest Expense</t>
  </si>
  <si>
    <t>Other Expenses</t>
  </si>
  <si>
    <t>Total Cash Outflows</t>
  </si>
  <si>
    <t>Net Cash  Flows from Operating  Activities</t>
  </si>
  <si>
    <t>Cash Flows from Investing Activities</t>
  </si>
  <si>
    <t>Proceeds from Sale of Investment Property</t>
  </si>
  <si>
    <t>Proceeds from Sale/Disposal of Property, Plant and Equipment</t>
  </si>
  <si>
    <t>Proceeds from Sale of Non-Current Investments</t>
  </si>
  <si>
    <t>Collection of Principal on loans to other entities</t>
  </si>
  <si>
    <t>Purchase/Construction of Investment Property</t>
  </si>
  <si>
    <t>Purchase/Construction of Property, Plant and Equipment</t>
  </si>
  <si>
    <t>Investment</t>
  </si>
  <si>
    <t>Purchase of Bearer  Biological Assets</t>
  </si>
  <si>
    <t>Purchase of Intangible Assets</t>
  </si>
  <si>
    <t>Grants to Other Entities</t>
  </si>
  <si>
    <r>
      <t xml:space="preserve">
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</rPr>
      <t>Annex</t>
    </r>
    <r>
      <rPr>
        <sz val="12"/>
        <rFont val="Times New Roman"/>
        <family val="1"/>
      </rPr>
      <t xml:space="preserve">  </t>
    </r>
    <r>
      <rPr>
        <b/>
        <sz val="12"/>
        <color indexed="8"/>
        <rFont val="Times New Roman"/>
        <family val="1"/>
      </rPr>
      <t>E</t>
    </r>
  </si>
  <si>
    <t>Net Cash  Flows from Investing Activities</t>
  </si>
  <si>
    <t>Cash Flows from Financing Activities</t>
  </si>
  <si>
    <t>Receipt of Fund</t>
  </si>
  <si>
    <t>Proceeds from Loans</t>
  </si>
  <si>
    <t>Payment of Long-Term Liabilities</t>
  </si>
  <si>
    <t>Retirement/Redemption of debt securities</t>
  </si>
  <si>
    <t>Payment of loan amortization</t>
  </si>
  <si>
    <t>Net Cash  Flows from Financing  Activities</t>
  </si>
  <si>
    <t>Total Cash Provided  by Operating, Investing and Financing Activities</t>
  </si>
  <si>
    <t>Add: Cash at the Beginning of the year</t>
  </si>
  <si>
    <t>Cash Balance at the End of the Year</t>
  </si>
  <si>
    <t xml:space="preserve">                                                          </t>
  </si>
  <si>
    <t>RODERICK B. LOGDAT</t>
  </si>
  <si>
    <t>Municipal Accountant</t>
  </si>
  <si>
    <t>GERMAN D. RODEGERIO</t>
  </si>
  <si>
    <t>Municipal Mayor</t>
  </si>
  <si>
    <t>(See accompanying Notes to Financial Statements)</t>
  </si>
  <si>
    <t>HOMA</t>
  </si>
  <si>
    <t>Note</t>
  </si>
  <si>
    <t>3.6, 4</t>
  </si>
  <si>
    <t>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</si>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</sst>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₱&quot;* #,##0.00_);_(&quot;₱&quot;* \(#,##0.00\);_(&quot;₱&quot;* &quot;-&quot;??_);_(@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Protection="0">
      <alignment horizontal="left" vertical="top" wrapText="1"/>
    </xf>
    <xf numFmtId="0" fontId="2" fillId="0" borderId="0" applyNumberFormat="0" applyFill="0" applyBorder="0" applyProtection="0">
      <alignment horizontal="left" vertical="top" wrapText="1"/>
    </xf>
  </cellStyleXfs>
  <cellXfs count="45">
    <xf numFmtId="0" fontId="0" fillId="0" borderId="0" xfId="0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165" fontId="3" fillId="0" borderId="0" xfId="1" applyFont="1" applyAlignment="1">
      <alignment vertical="top"/>
    </xf>
    <xf numFmtId="0" fontId="3" fillId="0" borderId="0" xfId="2" applyFont="1" applyAlignment="1">
      <alignment horizontal="righ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>
      <alignment horizontal="left" vertical="top" wrapText="1"/>
    </xf>
    <xf numFmtId="0" fontId="4" fillId="0" borderId="0" xfId="0" applyFont="1" applyFill="1" applyBorder="1" applyAlignment="1">
      <alignment horizontal="left" indent="6"/>
    </xf>
    <xf numFmtId="0" fontId="5" fillId="0" borderId="0" xfId="0" applyFont="1" applyFill="1" applyBorder="1" applyAlignment="1">
      <alignment horizontal="left" indent="6"/>
    </xf>
    <xf numFmtId="0" fontId="6" fillId="0" borderId="0" xfId="0" applyFont="1" applyFill="1" applyBorder="1" applyAlignment="1">
      <alignment horizontal="left" indent="6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8" fillId="0" borderId="0" xfId="1" applyNumberFormat="1" applyFont="1" applyFill="1" applyBorder="1" applyAlignment="1">
      <alignment horizontal="center"/>
    </xf>
    <xf numFmtId="0" fontId="7" fillId="0" borderId="0" xfId="2" applyFont="1" applyAlignment="1">
      <alignment horizontal="right" vertical="top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>
      <alignment horizontal="left" vertical="top" wrapText="1"/>
    </xf>
    <xf numFmtId="164" fontId="3" fillId="0" borderId="0" xfId="1" applyNumberFormat="1" applyFont="1" applyAlignment="1">
      <alignment vertical="top"/>
    </xf>
    <xf numFmtId="165" fontId="3" fillId="0" borderId="0" xfId="1" applyFont="1" applyAlignment="1">
      <alignment horizontal="center" vertical="top"/>
    </xf>
    <xf numFmtId="165" fontId="7" fillId="0" borderId="1" xfId="1" applyFont="1" applyBorder="1" applyAlignment="1">
      <alignment vertical="top"/>
    </xf>
    <xf numFmtId="0" fontId="3" fillId="0" borderId="0" xfId="2" applyFont="1" applyAlignment="1">
      <alignment horizontal="left" wrapText="1"/>
    </xf>
    <xf numFmtId="0" fontId="7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1" applyFont="1" applyAlignment="1"/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center" wrapText="1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vertical="top"/>
    </xf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65" fontId="7" fillId="0" borderId="1" xfId="1" applyFont="1" applyBorder="1" applyAlignment="1">
      <alignment vertical="center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165" fontId="7" fillId="0" borderId="0" xfId="1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3" fillId="0" borderId="0" xfId="2" applyFont="1" applyAlignment="1"/>
    <xf numFmtId="0" fontId="7" fillId="0" borderId="0" xfId="2" applyFont="1" applyAlignment="1"/>
    <xf numFmtId="0" fontId="11" fillId="0" borderId="0" xfId="3" applyFont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165" fontId="3" fillId="0" borderId="0" xfId="1" applyFont="1" applyAlignment="1">
      <alignment horizontal="centerContinuous" vertical="top"/>
    </xf>
    <xf numFmtId="0" fontId="7" fillId="0" borderId="0" xfId="2" applyFont="1" applyAlignment="1">
      <alignment horizont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0</xdr:rowOff>
    </xdr:from>
    <xdr:to>
      <xdr:col>2</xdr:col>
      <xdr:colOff>558799</xdr:colOff>
      <xdr:row>4</xdr:row>
      <xdr:rowOff>124316</xdr:rowOff>
    </xdr:to>
    <xdr:pic>
      <xdr:nvPicPr>
        <xdr:cNvPr id="2" name="Picture 1" descr="gloria logo transparent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630" y="198120"/>
          <a:ext cx="801369" cy="90155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59</xdr:row>
      <xdr:rowOff>91440</xdr:rowOff>
    </xdr:from>
    <xdr:to>
      <xdr:col>2</xdr:col>
      <xdr:colOff>1809750</xdr:colOff>
      <xdr:row>61</xdr:row>
      <xdr:rowOff>184540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6DE0F2-AF0C-411A-BEC5-944ABF1A0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9555480"/>
          <a:ext cx="2007870" cy="489340"/>
        </a:xfrm>
        <a:prstGeom prst="rect">
          <a:avLst/>
        </a:prstGeom>
      </xdr:spPr>
    </xdr:pic>
    <xdr:clientData/>
  </xdr:twoCellAnchor>
  <xdr:twoCellAnchor editAs="oneCell">
    <xdr:from>
      <xdr:col>5</xdr:col>
      <xdr:colOff>563880</xdr:colOff>
      <xdr:row>59</xdr:row>
      <xdr:rowOff>114300</xdr:rowOff>
    </xdr:from>
    <xdr:to>
      <xdr:col>6</xdr:col>
      <xdr:colOff>200024</xdr:colOff>
      <xdr:row>62</xdr:row>
      <xdr:rowOff>76602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96D688-3C0E-4880-966A-F27EC992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740" y="9578340"/>
          <a:ext cx="962024" cy="556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ew\2015%20DVTransEntry\GF.DataEntry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GF/2017%20WReports/12Dec2017-final3/GF.FS.12De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Roaming\Microsoft\Excel\GF%20(version%202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tgpc3\JVProcess\GF.DataEntry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%202017/Working%20Papers.12Dec2017/Conso.FS.12Dec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SEF/2017%20WReports/12Dec2017/SEF.FS.12Dec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KCF/2017%20WReports/12Dec2017/KCF.FS.12Dec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PHF/2017WReports/12Dec2017/PHF.FS.12Dec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TF/2017WReports/12Dec2017/TF.FS.12Dec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ACO%20Files/MACO%20FILES/Working%20Papers.PMF/2017WReports/12Dec2017/PMF.FS.12De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2015"/>
      <sheetName val="SourceCodeEntry"/>
    </sheetNames>
    <sheetDataSet>
      <sheetData sheetId="0"/>
      <sheetData sheetId="1">
        <row r="6">
          <cell r="A6">
            <v>101</v>
          </cell>
          <cell r="F6">
            <v>1011</v>
          </cell>
          <cell r="I6">
            <v>100</v>
          </cell>
          <cell r="L6" t="str">
            <v>DR</v>
          </cell>
          <cell r="P6" t="str">
            <v>Completed</v>
          </cell>
          <cell r="T6" t="str">
            <v>Celso S. Semilla, Jr.</v>
          </cell>
        </row>
        <row r="7">
          <cell r="A7">
            <v>103</v>
          </cell>
          <cell r="F7">
            <v>1012</v>
          </cell>
          <cell r="I7">
            <v>200</v>
          </cell>
          <cell r="L7" t="str">
            <v>CR</v>
          </cell>
          <cell r="P7" t="str">
            <v>Pending</v>
          </cell>
          <cell r="T7" t="str">
            <v>Emely D. Arago, Ph.D.</v>
          </cell>
        </row>
        <row r="8">
          <cell r="A8">
            <v>104</v>
          </cell>
          <cell r="F8">
            <v>1013</v>
          </cell>
          <cell r="I8">
            <v>300</v>
          </cell>
          <cell r="P8" t="str">
            <v>Missing Docs</v>
          </cell>
          <cell r="T8" t="str">
            <v>Dr. Miguel Marcos Soller</v>
          </cell>
        </row>
        <row r="9">
          <cell r="A9">
            <v>106</v>
          </cell>
          <cell r="F9">
            <v>1014</v>
          </cell>
          <cell r="I9" t="str">
            <v>N/A</v>
          </cell>
          <cell r="P9" t="str">
            <v>Cancelled</v>
          </cell>
          <cell r="T9" t="str">
            <v>Herminia G. Jamilla</v>
          </cell>
        </row>
        <row r="10">
          <cell r="A10">
            <v>111</v>
          </cell>
          <cell r="F10">
            <v>1015</v>
          </cell>
          <cell r="T10" t="str">
            <v>Maria Imelda G. Soller, MD, DPPS, MHA</v>
          </cell>
        </row>
        <row r="11">
          <cell r="A11">
            <v>112</v>
          </cell>
          <cell r="F11">
            <v>1016</v>
          </cell>
          <cell r="T11" t="str">
            <v>Simplicio J. Rayos</v>
          </cell>
        </row>
        <row r="12">
          <cell r="A12">
            <v>113</v>
          </cell>
          <cell r="F12">
            <v>1017</v>
          </cell>
          <cell r="T12" t="str">
            <v>John V. Surat</v>
          </cell>
        </row>
        <row r="13">
          <cell r="A13">
            <v>115</v>
          </cell>
          <cell r="F13">
            <v>1041</v>
          </cell>
          <cell r="T13" t="str">
            <v>Kareen M. Macabiog</v>
          </cell>
        </row>
        <row r="14">
          <cell r="A14">
            <v>116</v>
          </cell>
          <cell r="F14">
            <v>1051</v>
          </cell>
          <cell r="T14" t="str">
            <v>Loreto S. Perez</v>
          </cell>
        </row>
        <row r="15">
          <cell r="A15">
            <v>117</v>
          </cell>
          <cell r="F15">
            <v>1071</v>
          </cell>
          <cell r="T15" t="str">
            <v>Ma. Theresa T. Valera</v>
          </cell>
        </row>
        <row r="16">
          <cell r="A16">
            <v>121</v>
          </cell>
          <cell r="F16">
            <v>1081</v>
          </cell>
          <cell r="T16" t="str">
            <v>Melogean S. Candelario</v>
          </cell>
        </row>
        <row r="17">
          <cell r="A17">
            <v>122</v>
          </cell>
          <cell r="F17">
            <v>1091</v>
          </cell>
          <cell r="T17" t="str">
            <v>Merlita M. Larga</v>
          </cell>
        </row>
        <row r="18">
          <cell r="A18">
            <v>123</v>
          </cell>
          <cell r="F18">
            <v>1101</v>
          </cell>
          <cell r="T18" t="str">
            <v>Nestor M. Logdat</v>
          </cell>
        </row>
        <row r="19">
          <cell r="A19">
            <v>124</v>
          </cell>
          <cell r="F19">
            <v>4411</v>
          </cell>
          <cell r="T19" t="str">
            <v>Noel L. Hernandez</v>
          </cell>
        </row>
        <row r="20">
          <cell r="A20">
            <v>125</v>
          </cell>
          <cell r="F20">
            <v>7611</v>
          </cell>
          <cell r="T20" t="str">
            <v>Roderick B. Logdat</v>
          </cell>
        </row>
        <row r="21">
          <cell r="A21">
            <v>126</v>
          </cell>
          <cell r="F21">
            <v>7699</v>
          </cell>
          <cell r="T21" t="str">
            <v>Rodolfo S. Dapito</v>
          </cell>
        </row>
        <row r="22">
          <cell r="A22">
            <v>127</v>
          </cell>
          <cell r="F22">
            <v>8711</v>
          </cell>
          <cell r="T22" t="str">
            <v>Roman L. dela Cruz</v>
          </cell>
        </row>
        <row r="23">
          <cell r="A23">
            <v>128</v>
          </cell>
          <cell r="F23">
            <v>8712</v>
          </cell>
          <cell r="T23" t="str">
            <v>Romeo D. Alvarez</v>
          </cell>
        </row>
        <row r="24">
          <cell r="A24">
            <v>129</v>
          </cell>
          <cell r="F24">
            <v>8751</v>
          </cell>
          <cell r="T24" t="str">
            <v>Rosalita M. Colot</v>
          </cell>
        </row>
        <row r="25">
          <cell r="A25">
            <v>136</v>
          </cell>
          <cell r="F25">
            <v>8811</v>
          </cell>
          <cell r="T25" t="str">
            <v>Victorio Reinhold O. Punzalan</v>
          </cell>
        </row>
        <row r="26">
          <cell r="A26">
            <v>137</v>
          </cell>
          <cell r="F26">
            <v>8812</v>
          </cell>
          <cell r="T26" t="str">
            <v>Roberto L. Jamilla</v>
          </cell>
        </row>
        <row r="27">
          <cell r="A27">
            <v>138</v>
          </cell>
          <cell r="F27">
            <v>8841</v>
          </cell>
          <cell r="T27" t="str">
            <v>Dominador M. Abao</v>
          </cell>
        </row>
        <row r="28">
          <cell r="A28">
            <v>139</v>
          </cell>
          <cell r="F28">
            <v>8842</v>
          </cell>
          <cell r="T28" t="str">
            <v>Ramon G. Solas</v>
          </cell>
        </row>
        <row r="29">
          <cell r="A29">
            <v>144</v>
          </cell>
          <cell r="F29">
            <v>9997</v>
          </cell>
          <cell r="T29" t="str">
            <v>Jose I. Surat</v>
          </cell>
        </row>
        <row r="30">
          <cell r="A30">
            <v>146</v>
          </cell>
          <cell r="F30" t="str">
            <v>9911CY</v>
          </cell>
          <cell r="T30" t="str">
            <v>Manulito S. Rodriguez</v>
          </cell>
        </row>
        <row r="31">
          <cell r="A31">
            <v>148</v>
          </cell>
          <cell r="F31" t="str">
            <v>9911PY</v>
          </cell>
          <cell r="T31" t="str">
            <v>Slyvia A. Carpio</v>
          </cell>
        </row>
        <row r="32">
          <cell r="A32">
            <v>149</v>
          </cell>
          <cell r="F32" t="str">
            <v>N/A</v>
          </cell>
          <cell r="T32" t="str">
            <v>Wilfredo M. Sabado</v>
          </cell>
        </row>
        <row r="33">
          <cell r="A33">
            <v>151</v>
          </cell>
          <cell r="T33" t="str">
            <v>Silvestre M. Sarcia</v>
          </cell>
        </row>
        <row r="34">
          <cell r="A34">
            <v>152</v>
          </cell>
          <cell r="T34" t="str">
            <v>Joybby lynley H. Jamilla</v>
          </cell>
        </row>
        <row r="35">
          <cell r="A35">
            <v>153</v>
          </cell>
          <cell r="T35" t="str">
            <v>Lydia M. Cantos</v>
          </cell>
        </row>
        <row r="36">
          <cell r="A36">
            <v>154</v>
          </cell>
          <cell r="T36" t="str">
            <v>August F. Mantaring</v>
          </cell>
        </row>
        <row r="37">
          <cell r="A37">
            <v>155</v>
          </cell>
          <cell r="T37" t="str">
            <v>N/A</v>
          </cell>
        </row>
        <row r="38">
          <cell r="A38">
            <v>156</v>
          </cell>
        </row>
        <row r="39">
          <cell r="A39">
            <v>157</v>
          </cell>
        </row>
        <row r="40">
          <cell r="A40">
            <v>158</v>
          </cell>
        </row>
        <row r="41">
          <cell r="A41">
            <v>159</v>
          </cell>
        </row>
        <row r="42">
          <cell r="A42">
            <v>160</v>
          </cell>
        </row>
        <row r="43">
          <cell r="A43">
            <v>161</v>
          </cell>
        </row>
        <row r="44">
          <cell r="A44">
            <v>162</v>
          </cell>
        </row>
        <row r="45">
          <cell r="A45">
            <v>163</v>
          </cell>
        </row>
        <row r="46">
          <cell r="A46">
            <v>164</v>
          </cell>
        </row>
        <row r="47">
          <cell r="A47">
            <v>165</v>
          </cell>
        </row>
        <row r="48">
          <cell r="A48">
            <v>166</v>
          </cell>
        </row>
        <row r="49">
          <cell r="A49">
            <v>167</v>
          </cell>
        </row>
        <row r="50">
          <cell r="A50">
            <v>168</v>
          </cell>
        </row>
        <row r="51">
          <cell r="A51">
            <v>169</v>
          </cell>
        </row>
        <row r="52">
          <cell r="A52">
            <v>170</v>
          </cell>
        </row>
        <row r="53">
          <cell r="A53">
            <v>176</v>
          </cell>
        </row>
        <row r="54">
          <cell r="A54">
            <v>177</v>
          </cell>
        </row>
        <row r="55">
          <cell r="A55">
            <v>178</v>
          </cell>
        </row>
        <row r="56">
          <cell r="A56">
            <v>179</v>
          </cell>
        </row>
        <row r="57">
          <cell r="A57">
            <v>180</v>
          </cell>
        </row>
        <row r="58">
          <cell r="A58">
            <v>181</v>
          </cell>
        </row>
        <row r="59">
          <cell r="A59">
            <v>182</v>
          </cell>
        </row>
        <row r="60">
          <cell r="A60">
            <v>185</v>
          </cell>
        </row>
        <row r="61">
          <cell r="A61">
            <v>186</v>
          </cell>
        </row>
        <row r="62">
          <cell r="A62">
            <v>189</v>
          </cell>
        </row>
        <row r="63">
          <cell r="A63">
            <v>191</v>
          </cell>
        </row>
        <row r="64">
          <cell r="A64">
            <v>192</v>
          </cell>
        </row>
        <row r="65">
          <cell r="A65">
            <v>193</v>
          </cell>
        </row>
        <row r="66">
          <cell r="A66">
            <v>197</v>
          </cell>
        </row>
        <row r="67">
          <cell r="A67">
            <v>198</v>
          </cell>
        </row>
        <row r="68">
          <cell r="A68">
            <v>201</v>
          </cell>
        </row>
        <row r="69">
          <cell r="A69" t="str">
            <v>201a</v>
          </cell>
        </row>
        <row r="70">
          <cell r="A70" t="str">
            <v>201b</v>
          </cell>
        </row>
        <row r="71">
          <cell r="A71">
            <v>202</v>
          </cell>
        </row>
        <row r="72">
          <cell r="A72">
            <v>205</v>
          </cell>
        </row>
        <row r="73">
          <cell r="A73">
            <v>211</v>
          </cell>
        </row>
        <row r="74">
          <cell r="A74" t="str">
            <v>211-01</v>
          </cell>
        </row>
        <row r="75">
          <cell r="A75">
            <v>212</v>
          </cell>
        </row>
        <row r="76">
          <cell r="A76">
            <v>213</v>
          </cell>
        </row>
        <row r="77">
          <cell r="A77">
            <v>214</v>
          </cell>
        </row>
        <row r="78">
          <cell r="A78">
            <v>215</v>
          </cell>
        </row>
        <row r="79">
          <cell r="A79" t="str">
            <v>215-C</v>
          </cell>
        </row>
        <row r="80">
          <cell r="A80">
            <v>218</v>
          </cell>
        </row>
        <row r="81">
          <cell r="A81">
            <v>219</v>
          </cell>
        </row>
        <row r="82">
          <cell r="A82">
            <v>220</v>
          </cell>
        </row>
        <row r="83">
          <cell r="A83">
            <v>221</v>
          </cell>
        </row>
        <row r="84">
          <cell r="A84">
            <v>222</v>
          </cell>
        </row>
        <row r="85">
          <cell r="A85">
            <v>223</v>
          </cell>
        </row>
        <row r="86">
          <cell r="A86">
            <v>224</v>
          </cell>
        </row>
        <row r="87">
          <cell r="A87">
            <v>226</v>
          </cell>
        </row>
        <row r="88">
          <cell r="A88">
            <v>227</v>
          </cell>
        </row>
        <row r="89">
          <cell r="A89">
            <v>229</v>
          </cell>
        </row>
        <row r="90">
          <cell r="A90">
            <v>230</v>
          </cell>
        </row>
        <row r="91">
          <cell r="A91">
            <v>231</v>
          </cell>
        </row>
        <row r="92">
          <cell r="A92">
            <v>232</v>
          </cell>
        </row>
        <row r="93">
          <cell r="A93">
            <v>233</v>
          </cell>
        </row>
        <row r="94">
          <cell r="A94" t="str">
            <v>233-01</v>
          </cell>
        </row>
        <row r="95">
          <cell r="A95">
            <v>234</v>
          </cell>
        </row>
        <row r="96">
          <cell r="A96">
            <v>235</v>
          </cell>
        </row>
        <row r="97">
          <cell r="A97">
            <v>236</v>
          </cell>
        </row>
        <row r="98">
          <cell r="A98">
            <v>240</v>
          </cell>
        </row>
        <row r="99">
          <cell r="A99">
            <v>241</v>
          </cell>
        </row>
        <row r="100">
          <cell r="A100">
            <v>244</v>
          </cell>
        </row>
        <row r="101">
          <cell r="A101">
            <v>248</v>
          </cell>
        </row>
        <row r="102">
          <cell r="A102">
            <v>250</v>
          </cell>
        </row>
        <row r="103">
          <cell r="A103">
            <v>251</v>
          </cell>
        </row>
        <row r="104">
          <cell r="A104" t="str">
            <v>251a-1</v>
          </cell>
        </row>
        <row r="105">
          <cell r="A105" t="str">
            <v>251a-2</v>
          </cell>
        </row>
        <row r="106">
          <cell r="A106" t="str">
            <v>251a-3</v>
          </cell>
        </row>
        <row r="107">
          <cell r="A107" t="str">
            <v>251a-4</v>
          </cell>
        </row>
        <row r="108">
          <cell r="A108" t="str">
            <v>251b</v>
          </cell>
        </row>
        <row r="109">
          <cell r="A109">
            <v>252</v>
          </cell>
        </row>
        <row r="110">
          <cell r="A110">
            <v>253</v>
          </cell>
        </row>
        <row r="111">
          <cell r="A111">
            <v>254</v>
          </cell>
        </row>
        <row r="112">
          <cell r="A112">
            <v>255</v>
          </cell>
        </row>
        <row r="113">
          <cell r="A113">
            <v>256</v>
          </cell>
        </row>
        <row r="114">
          <cell r="A114">
            <v>257</v>
          </cell>
        </row>
        <row r="115">
          <cell r="A115">
            <v>260</v>
          </cell>
        </row>
        <row r="116">
          <cell r="A116" t="str">
            <v>260-a</v>
          </cell>
        </row>
        <row r="117">
          <cell r="A117">
            <v>261</v>
          </cell>
        </row>
        <row r="118">
          <cell r="A118">
            <v>262</v>
          </cell>
        </row>
        <row r="119">
          <cell r="A119">
            <v>264</v>
          </cell>
        </row>
        <row r="120">
          <cell r="A120">
            <v>266</v>
          </cell>
        </row>
        <row r="121">
          <cell r="A121">
            <v>267</v>
          </cell>
        </row>
        <row r="122">
          <cell r="A122">
            <v>268</v>
          </cell>
        </row>
        <row r="123">
          <cell r="A123">
            <v>269</v>
          </cell>
        </row>
        <row r="124">
          <cell r="A124">
            <v>270</v>
          </cell>
        </row>
        <row r="125">
          <cell r="A125">
            <v>271</v>
          </cell>
        </row>
        <row r="126">
          <cell r="A126">
            <v>272</v>
          </cell>
        </row>
        <row r="127">
          <cell r="A127">
            <v>273</v>
          </cell>
        </row>
        <row r="128">
          <cell r="A128">
            <v>274</v>
          </cell>
        </row>
        <row r="129">
          <cell r="A129">
            <v>275</v>
          </cell>
        </row>
        <row r="130">
          <cell r="A130">
            <v>281</v>
          </cell>
        </row>
        <row r="131">
          <cell r="A131">
            <v>282</v>
          </cell>
        </row>
        <row r="132">
          <cell r="A132">
            <v>283</v>
          </cell>
        </row>
        <row r="133">
          <cell r="A133">
            <v>284</v>
          </cell>
        </row>
        <row r="134">
          <cell r="A134">
            <v>290</v>
          </cell>
        </row>
        <row r="135">
          <cell r="A135">
            <v>302</v>
          </cell>
        </row>
        <row r="136">
          <cell r="A136">
            <v>305</v>
          </cell>
        </row>
        <row r="137">
          <cell r="A137">
            <v>311</v>
          </cell>
        </row>
        <row r="138">
          <cell r="A138">
            <v>312</v>
          </cell>
        </row>
        <row r="139">
          <cell r="A139">
            <v>313</v>
          </cell>
        </row>
        <row r="140">
          <cell r="A140">
            <v>314</v>
          </cell>
        </row>
        <row r="141">
          <cell r="A141">
            <v>315</v>
          </cell>
        </row>
        <row r="142">
          <cell r="A142">
            <v>318</v>
          </cell>
        </row>
        <row r="143">
          <cell r="A143">
            <v>319</v>
          </cell>
        </row>
        <row r="144">
          <cell r="A144">
            <v>320</v>
          </cell>
        </row>
        <row r="145">
          <cell r="A145">
            <v>321</v>
          </cell>
        </row>
        <row r="146">
          <cell r="A146">
            <v>322</v>
          </cell>
        </row>
        <row r="147">
          <cell r="A147">
            <v>323</v>
          </cell>
        </row>
        <row r="148">
          <cell r="A148">
            <v>324</v>
          </cell>
        </row>
        <row r="149">
          <cell r="A149">
            <v>326</v>
          </cell>
        </row>
        <row r="150">
          <cell r="A150">
            <v>327</v>
          </cell>
        </row>
        <row r="151">
          <cell r="A151">
            <v>329</v>
          </cell>
        </row>
        <row r="152">
          <cell r="A152">
            <v>330</v>
          </cell>
        </row>
        <row r="153">
          <cell r="A153">
            <v>331</v>
          </cell>
        </row>
        <row r="154">
          <cell r="A154">
            <v>332</v>
          </cell>
        </row>
        <row r="155">
          <cell r="A155">
            <v>333</v>
          </cell>
        </row>
        <row r="156">
          <cell r="A156">
            <v>334</v>
          </cell>
        </row>
        <row r="157">
          <cell r="A157">
            <v>335</v>
          </cell>
        </row>
        <row r="158">
          <cell r="A158">
            <v>336</v>
          </cell>
        </row>
        <row r="159">
          <cell r="A159">
            <v>340</v>
          </cell>
        </row>
        <row r="160">
          <cell r="A160">
            <v>341</v>
          </cell>
        </row>
        <row r="161">
          <cell r="A161">
            <v>344</v>
          </cell>
        </row>
        <row r="162">
          <cell r="A162">
            <v>348</v>
          </cell>
        </row>
        <row r="163">
          <cell r="A163">
            <v>350</v>
          </cell>
        </row>
        <row r="164">
          <cell r="A164">
            <v>401</v>
          </cell>
        </row>
        <row r="165">
          <cell r="A165">
            <v>402</v>
          </cell>
        </row>
        <row r="166">
          <cell r="A166">
            <v>403</v>
          </cell>
        </row>
        <row r="167">
          <cell r="A167">
            <v>404</v>
          </cell>
        </row>
        <row r="168">
          <cell r="A168">
            <v>409</v>
          </cell>
        </row>
        <row r="169">
          <cell r="A169">
            <v>411</v>
          </cell>
        </row>
        <row r="170">
          <cell r="A170" t="str">
            <v>411-01</v>
          </cell>
        </row>
        <row r="171">
          <cell r="A171" t="str">
            <v>411-02</v>
          </cell>
        </row>
        <row r="172">
          <cell r="A172" t="str">
            <v>411-03</v>
          </cell>
        </row>
        <row r="173">
          <cell r="A173" t="str">
            <v>411-04</v>
          </cell>
        </row>
        <row r="174">
          <cell r="A174">
            <v>412</v>
          </cell>
        </row>
        <row r="175">
          <cell r="A175" t="str">
            <v>412-01</v>
          </cell>
        </row>
        <row r="176">
          <cell r="A176" t="str">
            <v>412-11</v>
          </cell>
        </row>
        <row r="177">
          <cell r="A177" t="str">
            <v>412-21</v>
          </cell>
        </row>
        <row r="178">
          <cell r="A178" t="str">
            <v>412-22</v>
          </cell>
        </row>
        <row r="179">
          <cell r="A179" t="str">
            <v>412-31</v>
          </cell>
        </row>
        <row r="180">
          <cell r="A180" t="str">
            <v>412-32</v>
          </cell>
        </row>
        <row r="181">
          <cell r="A181" t="str">
            <v>412-33</v>
          </cell>
        </row>
        <row r="182">
          <cell r="A182" t="str">
            <v>412-41</v>
          </cell>
        </row>
        <row r="183">
          <cell r="A183">
            <v>413</v>
          </cell>
        </row>
        <row r="184">
          <cell r="A184">
            <v>414</v>
          </cell>
        </row>
        <row r="185">
          <cell r="A185">
            <v>415</v>
          </cell>
        </row>
        <row r="186">
          <cell r="A186">
            <v>416</v>
          </cell>
        </row>
        <row r="187">
          <cell r="A187">
            <v>417</v>
          </cell>
        </row>
        <row r="188">
          <cell r="A188">
            <v>418</v>
          </cell>
        </row>
        <row r="189">
          <cell r="A189" t="str">
            <v>418-01</v>
          </cell>
        </row>
        <row r="190">
          <cell r="A190" t="str">
            <v>418-02</v>
          </cell>
        </row>
        <row r="191">
          <cell r="A191" t="str">
            <v>418-03</v>
          </cell>
        </row>
        <row r="192">
          <cell r="A192" t="str">
            <v>418-04</v>
          </cell>
        </row>
        <row r="193">
          <cell r="A193" t="str">
            <v>418-05</v>
          </cell>
        </row>
        <row r="194">
          <cell r="A194" t="str">
            <v>418-06</v>
          </cell>
        </row>
        <row r="195">
          <cell r="A195" t="str">
            <v>418-07</v>
          </cell>
        </row>
        <row r="196">
          <cell r="A196" t="str">
            <v>418-08</v>
          </cell>
        </row>
        <row r="197">
          <cell r="A197">
            <v>424</v>
          </cell>
        </row>
        <row r="198">
          <cell r="A198">
            <v>426</v>
          </cell>
        </row>
        <row r="199">
          <cell r="A199">
            <v>427</v>
          </cell>
        </row>
        <row r="200">
          <cell r="A200">
            <v>429</v>
          </cell>
        </row>
        <row r="201">
          <cell r="A201">
            <v>439</v>
          </cell>
        </row>
        <row r="202">
          <cell r="A202">
            <v>441</v>
          </cell>
        </row>
        <row r="203">
          <cell r="A203">
            <v>442</v>
          </cell>
        </row>
        <row r="204">
          <cell r="A204">
            <v>443</v>
          </cell>
        </row>
        <row r="205">
          <cell r="A205">
            <v>444</v>
          </cell>
        </row>
        <row r="206">
          <cell r="A206" t="str">
            <v>444-01</v>
          </cell>
        </row>
        <row r="207">
          <cell r="A207" t="str">
            <v>444-02</v>
          </cell>
        </row>
        <row r="208">
          <cell r="A208" t="str">
            <v>444-03</v>
          </cell>
        </row>
        <row r="209">
          <cell r="A209" t="str">
            <v>444-04</v>
          </cell>
        </row>
        <row r="210">
          <cell r="A210" t="str">
            <v>444-05</v>
          </cell>
        </row>
        <row r="211">
          <cell r="A211" t="str">
            <v>444-07</v>
          </cell>
        </row>
        <row r="212">
          <cell r="A212">
            <v>445</v>
          </cell>
        </row>
        <row r="213">
          <cell r="A213">
            <v>450</v>
          </cell>
        </row>
        <row r="214">
          <cell r="A214">
            <v>451</v>
          </cell>
        </row>
        <row r="215">
          <cell r="A215">
            <v>452</v>
          </cell>
        </row>
        <row r="216">
          <cell r="A216">
            <v>455</v>
          </cell>
        </row>
        <row r="217">
          <cell r="A217">
            <v>501</v>
          </cell>
        </row>
        <row r="218">
          <cell r="A218" t="str">
            <v>501a</v>
          </cell>
        </row>
        <row r="219">
          <cell r="A219">
            <v>502</v>
          </cell>
        </row>
        <row r="220">
          <cell r="A220">
            <v>511</v>
          </cell>
        </row>
        <row r="221">
          <cell r="A221">
            <v>513</v>
          </cell>
        </row>
        <row r="222">
          <cell r="A222">
            <v>581</v>
          </cell>
        </row>
        <row r="223">
          <cell r="A223">
            <v>582</v>
          </cell>
        </row>
        <row r="224">
          <cell r="A224">
            <v>583</v>
          </cell>
        </row>
        <row r="225">
          <cell r="A225">
            <v>584</v>
          </cell>
        </row>
        <row r="226">
          <cell r="A226">
            <v>585</v>
          </cell>
        </row>
        <row r="227">
          <cell r="A227">
            <v>586</v>
          </cell>
        </row>
        <row r="228">
          <cell r="A228">
            <v>587</v>
          </cell>
        </row>
        <row r="229">
          <cell r="A229" t="str">
            <v>588-C</v>
          </cell>
        </row>
        <row r="230">
          <cell r="A230" t="str">
            <v>588-P</v>
          </cell>
        </row>
        <row r="231">
          <cell r="A231">
            <v>589</v>
          </cell>
        </row>
        <row r="232">
          <cell r="A232">
            <v>590</v>
          </cell>
        </row>
        <row r="233">
          <cell r="A233">
            <v>591</v>
          </cell>
        </row>
        <row r="234">
          <cell r="A234">
            <v>592</v>
          </cell>
        </row>
        <row r="235">
          <cell r="A235">
            <v>593</v>
          </cell>
        </row>
        <row r="236">
          <cell r="A236" t="str">
            <v>598-01</v>
          </cell>
        </row>
        <row r="237">
          <cell r="A237">
            <v>599</v>
          </cell>
        </row>
        <row r="238">
          <cell r="A238">
            <v>601</v>
          </cell>
        </row>
        <row r="239">
          <cell r="A239">
            <v>602</v>
          </cell>
        </row>
        <row r="240">
          <cell r="A240">
            <v>603</v>
          </cell>
        </row>
        <row r="241">
          <cell r="A241">
            <v>604</v>
          </cell>
        </row>
        <row r="242">
          <cell r="A242" t="str">
            <v>605-01</v>
          </cell>
        </row>
        <row r="243">
          <cell r="A243" t="str">
            <v>605-02</v>
          </cell>
        </row>
        <row r="244">
          <cell r="A244" t="str">
            <v>605-03</v>
          </cell>
        </row>
        <row r="245">
          <cell r="A245" t="str">
            <v>605-04</v>
          </cell>
        </row>
        <row r="246">
          <cell r="A246" t="str">
            <v>605-05</v>
          </cell>
        </row>
        <row r="247">
          <cell r="A247" t="str">
            <v>605-06</v>
          </cell>
        </row>
        <row r="248">
          <cell r="A248" t="str">
            <v>606-01</v>
          </cell>
        </row>
        <row r="249">
          <cell r="A249" t="str">
            <v>606-02</v>
          </cell>
        </row>
        <row r="250">
          <cell r="A250" t="str">
            <v>606-03</v>
          </cell>
        </row>
        <row r="251">
          <cell r="A251" t="str">
            <v>606-04</v>
          </cell>
        </row>
        <row r="252">
          <cell r="A252" t="str">
            <v>606-05</v>
          </cell>
        </row>
        <row r="253">
          <cell r="A253" t="str">
            <v>606-06</v>
          </cell>
        </row>
        <row r="254">
          <cell r="A254" t="str">
            <v>606-07</v>
          </cell>
        </row>
        <row r="255">
          <cell r="A255" t="str">
            <v>606-08</v>
          </cell>
        </row>
        <row r="256">
          <cell r="A256">
            <v>606</v>
          </cell>
        </row>
        <row r="257">
          <cell r="A257">
            <v>608</v>
          </cell>
        </row>
        <row r="258">
          <cell r="A258">
            <v>609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618</v>
          </cell>
        </row>
        <row r="267">
          <cell r="A267">
            <v>619</v>
          </cell>
        </row>
        <row r="268">
          <cell r="A268">
            <v>621</v>
          </cell>
        </row>
        <row r="269">
          <cell r="A269">
            <v>622</v>
          </cell>
        </row>
        <row r="270">
          <cell r="A270">
            <v>623</v>
          </cell>
        </row>
        <row r="271">
          <cell r="A271">
            <v>624</v>
          </cell>
        </row>
        <row r="272">
          <cell r="A272">
            <v>628</v>
          </cell>
        </row>
        <row r="273">
          <cell r="A273">
            <v>629</v>
          </cell>
        </row>
        <row r="274">
          <cell r="A274">
            <v>631</v>
          </cell>
        </row>
        <row r="275">
          <cell r="A275">
            <v>632</v>
          </cell>
        </row>
        <row r="276">
          <cell r="A276">
            <v>633</v>
          </cell>
        </row>
        <row r="277">
          <cell r="A277">
            <v>634</v>
          </cell>
        </row>
        <row r="278">
          <cell r="A278">
            <v>635</v>
          </cell>
        </row>
        <row r="279">
          <cell r="A279" t="str">
            <v>636-01</v>
          </cell>
        </row>
        <row r="280">
          <cell r="A280" t="str">
            <v>636-02</v>
          </cell>
        </row>
        <row r="281">
          <cell r="A281" t="str">
            <v>636-03</v>
          </cell>
        </row>
        <row r="282">
          <cell r="A282">
            <v>637</v>
          </cell>
        </row>
        <row r="283">
          <cell r="A283">
            <v>638</v>
          </cell>
        </row>
        <row r="284">
          <cell r="A284">
            <v>639</v>
          </cell>
        </row>
        <row r="285">
          <cell r="A285">
            <v>640</v>
          </cell>
        </row>
        <row r="286">
          <cell r="A286">
            <v>641</v>
          </cell>
        </row>
        <row r="287">
          <cell r="A287">
            <v>642</v>
          </cell>
        </row>
        <row r="288">
          <cell r="A288">
            <v>643</v>
          </cell>
        </row>
        <row r="289">
          <cell r="A289">
            <v>644</v>
          </cell>
        </row>
        <row r="290">
          <cell r="A290">
            <v>648</v>
          </cell>
        </row>
        <row r="291">
          <cell r="A291">
            <v>649</v>
          </cell>
        </row>
        <row r="292">
          <cell r="A292">
            <v>652</v>
          </cell>
        </row>
        <row r="293">
          <cell r="A293">
            <v>656</v>
          </cell>
        </row>
        <row r="294">
          <cell r="A294">
            <v>657</v>
          </cell>
        </row>
        <row r="295">
          <cell r="A295">
            <v>661</v>
          </cell>
        </row>
        <row r="296">
          <cell r="A296">
            <v>662</v>
          </cell>
        </row>
        <row r="297">
          <cell r="A297">
            <v>663</v>
          </cell>
        </row>
        <row r="298">
          <cell r="A298">
            <v>664</v>
          </cell>
        </row>
        <row r="299">
          <cell r="A299">
            <v>665</v>
          </cell>
        </row>
        <row r="300">
          <cell r="A300">
            <v>666</v>
          </cell>
        </row>
        <row r="301">
          <cell r="A301">
            <v>667</v>
          </cell>
        </row>
        <row r="302">
          <cell r="A302">
            <v>668</v>
          </cell>
        </row>
        <row r="303">
          <cell r="A303">
            <v>669</v>
          </cell>
        </row>
        <row r="304">
          <cell r="A304">
            <v>670</v>
          </cell>
        </row>
        <row r="305">
          <cell r="A305">
            <v>671</v>
          </cell>
        </row>
        <row r="306">
          <cell r="A306" t="str">
            <v>678-01</v>
          </cell>
        </row>
        <row r="307">
          <cell r="A307" t="str">
            <v>678-02</v>
          </cell>
        </row>
        <row r="308">
          <cell r="A308" t="str">
            <v>678-03</v>
          </cell>
        </row>
        <row r="309">
          <cell r="A309" t="str">
            <v>678-04</v>
          </cell>
        </row>
        <row r="310">
          <cell r="A310" t="str">
            <v>678-05</v>
          </cell>
        </row>
        <row r="311">
          <cell r="A311" t="str">
            <v>678-06</v>
          </cell>
        </row>
        <row r="312">
          <cell r="A312" t="str">
            <v>678-07</v>
          </cell>
        </row>
        <row r="313">
          <cell r="A313" t="str">
            <v>678-08</v>
          </cell>
        </row>
        <row r="314">
          <cell r="A314" t="str">
            <v>678-09</v>
          </cell>
        </row>
        <row r="315">
          <cell r="A315" t="str">
            <v>678-10</v>
          </cell>
        </row>
        <row r="316">
          <cell r="A316" t="str">
            <v>678-11</v>
          </cell>
        </row>
        <row r="317">
          <cell r="A317" t="str">
            <v>678-12</v>
          </cell>
        </row>
        <row r="318">
          <cell r="A318" t="str">
            <v>678-13</v>
          </cell>
        </row>
        <row r="319">
          <cell r="A319" t="str">
            <v>678-14</v>
          </cell>
        </row>
        <row r="320">
          <cell r="A320" t="str">
            <v>678-15</v>
          </cell>
        </row>
        <row r="321">
          <cell r="A321" t="str">
            <v>678-16</v>
          </cell>
        </row>
        <row r="322">
          <cell r="A322" t="str">
            <v>678-17</v>
          </cell>
        </row>
        <row r="323">
          <cell r="A323">
            <v>679</v>
          </cell>
        </row>
        <row r="324">
          <cell r="A324">
            <v>682</v>
          </cell>
        </row>
        <row r="325">
          <cell r="A325">
            <v>683</v>
          </cell>
        </row>
        <row r="326">
          <cell r="A326">
            <v>684</v>
          </cell>
        </row>
        <row r="327">
          <cell r="A327">
            <v>701</v>
          </cell>
        </row>
        <row r="328">
          <cell r="A328">
            <v>702</v>
          </cell>
        </row>
        <row r="329">
          <cell r="A329">
            <v>703</v>
          </cell>
        </row>
        <row r="330">
          <cell r="A330">
            <v>704</v>
          </cell>
        </row>
        <row r="331">
          <cell r="A331">
            <v>705</v>
          </cell>
        </row>
        <row r="332">
          <cell r="A332">
            <v>706</v>
          </cell>
        </row>
        <row r="333">
          <cell r="A333">
            <v>707</v>
          </cell>
        </row>
        <row r="334">
          <cell r="A334">
            <v>711</v>
          </cell>
        </row>
        <row r="335">
          <cell r="A335">
            <v>712</v>
          </cell>
        </row>
        <row r="336">
          <cell r="A336">
            <v>713</v>
          </cell>
        </row>
        <row r="337">
          <cell r="A337">
            <v>714</v>
          </cell>
        </row>
        <row r="338">
          <cell r="A338">
            <v>715</v>
          </cell>
        </row>
        <row r="339">
          <cell r="A339">
            <v>716</v>
          </cell>
        </row>
        <row r="340">
          <cell r="A340">
            <v>717</v>
          </cell>
        </row>
        <row r="341">
          <cell r="A341">
            <v>719</v>
          </cell>
        </row>
        <row r="342">
          <cell r="A342">
            <v>720</v>
          </cell>
        </row>
        <row r="343">
          <cell r="A343">
            <v>721</v>
          </cell>
        </row>
        <row r="344">
          <cell r="A344">
            <v>722</v>
          </cell>
        </row>
        <row r="345">
          <cell r="A345">
            <v>723</v>
          </cell>
        </row>
        <row r="346">
          <cell r="A346">
            <v>724</v>
          </cell>
        </row>
        <row r="347">
          <cell r="A347">
            <v>725</v>
          </cell>
        </row>
        <row r="348">
          <cell r="A348">
            <v>726</v>
          </cell>
        </row>
        <row r="349">
          <cell r="A349">
            <v>731</v>
          </cell>
        </row>
        <row r="350">
          <cell r="A350">
            <v>732</v>
          </cell>
        </row>
        <row r="351">
          <cell r="A351">
            <v>733</v>
          </cell>
        </row>
        <row r="352">
          <cell r="A352">
            <v>734</v>
          </cell>
        </row>
        <row r="353">
          <cell r="A353">
            <v>738</v>
          </cell>
        </row>
        <row r="354">
          <cell r="A354">
            <v>740</v>
          </cell>
        </row>
        <row r="355">
          <cell r="A355">
            <v>742</v>
          </cell>
        </row>
        <row r="356">
          <cell r="A356">
            <v>743</v>
          </cell>
        </row>
        <row r="357">
          <cell r="A357">
            <v>749</v>
          </cell>
        </row>
        <row r="358">
          <cell r="A358">
            <v>751</v>
          </cell>
        </row>
        <row r="359">
          <cell r="A359">
            <v>752</v>
          </cell>
        </row>
        <row r="360">
          <cell r="A360">
            <v>753</v>
          </cell>
        </row>
        <row r="361">
          <cell r="A361">
            <v>754</v>
          </cell>
        </row>
        <row r="362">
          <cell r="A362">
            <v>755</v>
          </cell>
        </row>
        <row r="363">
          <cell r="A363">
            <v>756</v>
          </cell>
        </row>
        <row r="364">
          <cell r="A364">
            <v>757</v>
          </cell>
        </row>
        <row r="365">
          <cell r="A365">
            <v>758</v>
          </cell>
        </row>
        <row r="366">
          <cell r="A366">
            <v>759</v>
          </cell>
        </row>
        <row r="367">
          <cell r="A367">
            <v>760</v>
          </cell>
        </row>
        <row r="368">
          <cell r="A368" t="str">
            <v>761-01</v>
          </cell>
        </row>
        <row r="369">
          <cell r="A369" t="str">
            <v>761-02</v>
          </cell>
        </row>
        <row r="370">
          <cell r="A370" t="str">
            <v>761-03</v>
          </cell>
        </row>
        <row r="371">
          <cell r="A371" t="str">
            <v>761-04</v>
          </cell>
        </row>
        <row r="372">
          <cell r="A372" t="str">
            <v>761-05</v>
          </cell>
        </row>
        <row r="373">
          <cell r="A373" t="str">
            <v>761-06</v>
          </cell>
        </row>
        <row r="374">
          <cell r="A374" t="str">
            <v>761-07</v>
          </cell>
        </row>
        <row r="375">
          <cell r="A375" t="str">
            <v>761-08</v>
          </cell>
        </row>
        <row r="376">
          <cell r="A376" t="str">
            <v>761-09</v>
          </cell>
        </row>
        <row r="377">
          <cell r="A377" t="str">
            <v>761-10</v>
          </cell>
        </row>
        <row r="378">
          <cell r="A378" t="str">
            <v>761-11</v>
          </cell>
        </row>
        <row r="379">
          <cell r="A379" t="str">
            <v>761-12</v>
          </cell>
        </row>
        <row r="380">
          <cell r="A380" t="str">
            <v>761-13</v>
          </cell>
        </row>
        <row r="381">
          <cell r="A381" t="str">
            <v>761-15</v>
          </cell>
        </row>
        <row r="382">
          <cell r="A382" t="str">
            <v>761-16</v>
          </cell>
        </row>
        <row r="383">
          <cell r="A383" t="str">
            <v>761-17</v>
          </cell>
        </row>
        <row r="384">
          <cell r="A384" t="str">
            <v>761-18</v>
          </cell>
        </row>
        <row r="385">
          <cell r="A385" t="str">
            <v>761-19</v>
          </cell>
        </row>
        <row r="386">
          <cell r="A386" t="str">
            <v>761-20</v>
          </cell>
        </row>
        <row r="387">
          <cell r="A387" t="str">
            <v>761-21</v>
          </cell>
        </row>
        <row r="388">
          <cell r="A388">
            <v>762</v>
          </cell>
        </row>
        <row r="389">
          <cell r="A389">
            <v>763</v>
          </cell>
        </row>
        <row r="390">
          <cell r="A390">
            <v>764</v>
          </cell>
        </row>
        <row r="391">
          <cell r="A391">
            <v>765</v>
          </cell>
        </row>
        <row r="392">
          <cell r="A392">
            <v>766</v>
          </cell>
        </row>
        <row r="393">
          <cell r="A393">
            <v>767</v>
          </cell>
        </row>
        <row r="394">
          <cell r="A394">
            <v>768</v>
          </cell>
        </row>
        <row r="395">
          <cell r="A395">
            <v>771</v>
          </cell>
        </row>
        <row r="396">
          <cell r="A396">
            <v>772</v>
          </cell>
        </row>
        <row r="397">
          <cell r="A397">
            <v>773</v>
          </cell>
        </row>
        <row r="398">
          <cell r="A398">
            <v>774</v>
          </cell>
        </row>
        <row r="399">
          <cell r="A399">
            <v>775</v>
          </cell>
        </row>
        <row r="400">
          <cell r="A400">
            <v>778</v>
          </cell>
        </row>
        <row r="401">
          <cell r="A401">
            <v>779</v>
          </cell>
        </row>
        <row r="402">
          <cell r="A402">
            <v>780</v>
          </cell>
        </row>
        <row r="403">
          <cell r="A403">
            <v>781</v>
          </cell>
        </row>
        <row r="404">
          <cell r="A404">
            <v>782</v>
          </cell>
        </row>
        <row r="405">
          <cell r="A405">
            <v>783</v>
          </cell>
        </row>
        <row r="406">
          <cell r="A406">
            <v>784</v>
          </cell>
        </row>
        <row r="407">
          <cell r="A407">
            <v>785</v>
          </cell>
        </row>
        <row r="408">
          <cell r="A408">
            <v>786</v>
          </cell>
        </row>
        <row r="409">
          <cell r="A409">
            <v>787</v>
          </cell>
        </row>
        <row r="410">
          <cell r="A410">
            <v>788</v>
          </cell>
        </row>
        <row r="411">
          <cell r="A411">
            <v>791</v>
          </cell>
        </row>
        <row r="412">
          <cell r="A412">
            <v>792</v>
          </cell>
        </row>
        <row r="413">
          <cell r="A413">
            <v>793</v>
          </cell>
        </row>
        <row r="414">
          <cell r="A414">
            <v>794</v>
          </cell>
        </row>
        <row r="415">
          <cell r="A415">
            <v>795</v>
          </cell>
        </row>
        <row r="416">
          <cell r="A416">
            <v>796</v>
          </cell>
        </row>
        <row r="417">
          <cell r="A417">
            <v>797</v>
          </cell>
        </row>
        <row r="418">
          <cell r="A418">
            <v>799</v>
          </cell>
        </row>
        <row r="419">
          <cell r="A419">
            <v>802</v>
          </cell>
        </row>
        <row r="420">
          <cell r="A420">
            <v>805</v>
          </cell>
        </row>
        <row r="421">
          <cell r="A421">
            <v>811</v>
          </cell>
        </row>
        <row r="422">
          <cell r="A422">
            <v>812</v>
          </cell>
        </row>
        <row r="423">
          <cell r="A423">
            <v>813</v>
          </cell>
        </row>
        <row r="424">
          <cell r="A424">
            <v>814</v>
          </cell>
        </row>
        <row r="425">
          <cell r="A425">
            <v>815</v>
          </cell>
        </row>
        <row r="426">
          <cell r="A426">
            <v>818</v>
          </cell>
        </row>
        <row r="427">
          <cell r="A427">
            <v>819</v>
          </cell>
        </row>
        <row r="428">
          <cell r="A428">
            <v>820</v>
          </cell>
        </row>
        <row r="429">
          <cell r="A429">
            <v>821</v>
          </cell>
        </row>
        <row r="430">
          <cell r="A430">
            <v>822</v>
          </cell>
        </row>
        <row r="431">
          <cell r="A431">
            <v>823</v>
          </cell>
        </row>
        <row r="432">
          <cell r="A432">
            <v>826</v>
          </cell>
        </row>
        <row r="433">
          <cell r="A433">
            <v>827</v>
          </cell>
        </row>
        <row r="434">
          <cell r="A434">
            <v>829</v>
          </cell>
        </row>
        <row r="435">
          <cell r="A435" t="str">
            <v>830-01</v>
          </cell>
        </row>
        <row r="436">
          <cell r="A436" t="str">
            <v>830-02</v>
          </cell>
        </row>
        <row r="437">
          <cell r="A437" t="str">
            <v>830-03</v>
          </cell>
        </row>
        <row r="438">
          <cell r="A438" t="str">
            <v>830-04</v>
          </cell>
        </row>
        <row r="439">
          <cell r="A439" t="str">
            <v>830-05</v>
          </cell>
        </row>
        <row r="440">
          <cell r="A440" t="str">
            <v>830-06</v>
          </cell>
        </row>
        <row r="441">
          <cell r="A441" t="str">
            <v>830-07</v>
          </cell>
        </row>
        <row r="442">
          <cell r="A442" t="str">
            <v>830-08</v>
          </cell>
        </row>
        <row r="443">
          <cell r="A443" t="str">
            <v>830-09</v>
          </cell>
        </row>
        <row r="444">
          <cell r="A444" t="str">
            <v>830-10</v>
          </cell>
        </row>
        <row r="445">
          <cell r="A445">
            <v>831</v>
          </cell>
        </row>
        <row r="446">
          <cell r="A446">
            <v>832</v>
          </cell>
        </row>
        <row r="447">
          <cell r="A447">
            <v>833</v>
          </cell>
        </row>
        <row r="448">
          <cell r="A448">
            <v>834</v>
          </cell>
        </row>
        <row r="449">
          <cell r="A449">
            <v>835</v>
          </cell>
        </row>
        <row r="450">
          <cell r="A450">
            <v>836</v>
          </cell>
        </row>
        <row r="451">
          <cell r="A451">
            <v>840</v>
          </cell>
        </row>
        <row r="452">
          <cell r="A452" t="str">
            <v>841-01</v>
          </cell>
        </row>
        <row r="453">
          <cell r="A453" t="str">
            <v>841-02</v>
          </cell>
        </row>
        <row r="454">
          <cell r="A454" t="str">
            <v>841-03</v>
          </cell>
        </row>
        <row r="455">
          <cell r="A455" t="str">
            <v>841-04</v>
          </cell>
        </row>
        <row r="456">
          <cell r="A456" t="str">
            <v>841-05</v>
          </cell>
        </row>
        <row r="457">
          <cell r="A457" t="str">
            <v>841-06</v>
          </cell>
        </row>
        <row r="458">
          <cell r="A458" t="str">
            <v>841-07</v>
          </cell>
        </row>
        <row r="459">
          <cell r="A459" t="str">
            <v>841-08</v>
          </cell>
        </row>
        <row r="460">
          <cell r="A460" t="str">
            <v>841-10</v>
          </cell>
        </row>
        <row r="461">
          <cell r="A461">
            <v>844</v>
          </cell>
        </row>
        <row r="462">
          <cell r="A462">
            <v>848</v>
          </cell>
        </row>
        <row r="463">
          <cell r="A463">
            <v>850</v>
          </cell>
        </row>
        <row r="464">
          <cell r="A464">
            <v>851</v>
          </cell>
        </row>
        <row r="465">
          <cell r="A465">
            <v>852</v>
          </cell>
        </row>
        <row r="466">
          <cell r="A466">
            <v>853</v>
          </cell>
        </row>
        <row r="467">
          <cell r="A467">
            <v>854</v>
          </cell>
        </row>
        <row r="468">
          <cell r="A468">
            <v>855</v>
          </cell>
        </row>
        <row r="469">
          <cell r="A469">
            <v>856</v>
          </cell>
        </row>
        <row r="470">
          <cell r="A470">
            <v>857</v>
          </cell>
        </row>
        <row r="471">
          <cell r="A471">
            <v>860</v>
          </cell>
        </row>
        <row r="472">
          <cell r="A472">
            <v>861</v>
          </cell>
        </row>
        <row r="473">
          <cell r="A473">
            <v>862</v>
          </cell>
        </row>
        <row r="474">
          <cell r="A474">
            <v>871</v>
          </cell>
        </row>
        <row r="475">
          <cell r="A475">
            <v>874</v>
          </cell>
        </row>
        <row r="476">
          <cell r="A476">
            <v>875</v>
          </cell>
        </row>
        <row r="477">
          <cell r="A477">
            <v>876</v>
          </cell>
        </row>
        <row r="478">
          <cell r="A478">
            <v>877</v>
          </cell>
        </row>
        <row r="479">
          <cell r="A479" t="str">
            <v>877-01</v>
          </cell>
        </row>
        <row r="480">
          <cell r="A480" t="str">
            <v>877-02</v>
          </cell>
        </row>
        <row r="481">
          <cell r="A481" t="str">
            <v>877-03</v>
          </cell>
        </row>
        <row r="482">
          <cell r="A482" t="str">
            <v>877-04</v>
          </cell>
        </row>
        <row r="483">
          <cell r="A483">
            <v>878</v>
          </cell>
        </row>
        <row r="484">
          <cell r="A484" t="str">
            <v>878-01</v>
          </cell>
        </row>
        <row r="485">
          <cell r="A485" t="str">
            <v>878-02</v>
          </cell>
        </row>
        <row r="486">
          <cell r="A486" t="str">
            <v>878-03</v>
          </cell>
        </row>
        <row r="487">
          <cell r="A487" t="str">
            <v>878-05</v>
          </cell>
        </row>
        <row r="488">
          <cell r="A488">
            <v>881</v>
          </cell>
        </row>
        <row r="489">
          <cell r="A489">
            <v>882</v>
          </cell>
        </row>
        <row r="490">
          <cell r="A490">
            <v>883</v>
          </cell>
        </row>
        <row r="491">
          <cell r="A491">
            <v>884</v>
          </cell>
        </row>
        <row r="492">
          <cell r="A492">
            <v>891</v>
          </cell>
        </row>
        <row r="493">
          <cell r="A493">
            <v>892</v>
          </cell>
        </row>
        <row r="494">
          <cell r="A494">
            <v>893</v>
          </cell>
        </row>
        <row r="495">
          <cell r="A495">
            <v>902</v>
          </cell>
        </row>
        <row r="496">
          <cell r="A496">
            <v>905</v>
          </cell>
        </row>
        <row r="497">
          <cell r="A497">
            <v>911</v>
          </cell>
        </row>
        <row r="498">
          <cell r="A498">
            <v>912</v>
          </cell>
        </row>
        <row r="499">
          <cell r="A499">
            <v>913</v>
          </cell>
        </row>
        <row r="500">
          <cell r="A500">
            <v>914</v>
          </cell>
        </row>
        <row r="501">
          <cell r="A501">
            <v>915</v>
          </cell>
        </row>
        <row r="502">
          <cell r="A502">
            <v>918</v>
          </cell>
        </row>
        <row r="503">
          <cell r="A503">
            <v>919</v>
          </cell>
        </row>
        <row r="504">
          <cell r="A504">
            <v>920</v>
          </cell>
        </row>
        <row r="505">
          <cell r="A505">
            <v>921</v>
          </cell>
        </row>
        <row r="506">
          <cell r="A506">
            <v>922</v>
          </cell>
        </row>
        <row r="507">
          <cell r="A507">
            <v>923</v>
          </cell>
        </row>
        <row r="508">
          <cell r="A508">
            <v>924</v>
          </cell>
        </row>
        <row r="509">
          <cell r="A509">
            <v>926</v>
          </cell>
        </row>
        <row r="510">
          <cell r="A510">
            <v>927</v>
          </cell>
        </row>
        <row r="511">
          <cell r="A511">
            <v>929</v>
          </cell>
        </row>
        <row r="512">
          <cell r="A512">
            <v>930</v>
          </cell>
        </row>
        <row r="513">
          <cell r="A513">
            <v>931</v>
          </cell>
        </row>
        <row r="514">
          <cell r="A514">
            <v>932</v>
          </cell>
        </row>
        <row r="515">
          <cell r="A515">
            <v>933</v>
          </cell>
        </row>
        <row r="516">
          <cell r="A516">
            <v>934</v>
          </cell>
        </row>
        <row r="517">
          <cell r="A517">
            <v>935</v>
          </cell>
        </row>
        <row r="518">
          <cell r="A518">
            <v>936</v>
          </cell>
        </row>
        <row r="519">
          <cell r="A519">
            <v>940</v>
          </cell>
        </row>
        <row r="520">
          <cell r="A520">
            <v>941</v>
          </cell>
        </row>
        <row r="521">
          <cell r="A521">
            <v>944</v>
          </cell>
        </row>
        <row r="522">
          <cell r="A522">
            <v>948</v>
          </cell>
        </row>
        <row r="523">
          <cell r="A523">
            <v>950</v>
          </cell>
        </row>
        <row r="524">
          <cell r="A524">
            <v>951</v>
          </cell>
        </row>
        <row r="525">
          <cell r="A525">
            <v>954</v>
          </cell>
        </row>
        <row r="526">
          <cell r="A526">
            <v>955</v>
          </cell>
        </row>
        <row r="527">
          <cell r="A527">
            <v>961</v>
          </cell>
        </row>
        <row r="528">
          <cell r="A528">
            <v>962</v>
          </cell>
        </row>
        <row r="529">
          <cell r="A529">
            <v>969</v>
          </cell>
        </row>
        <row r="530">
          <cell r="A530" t="str">
            <v>969-01</v>
          </cell>
        </row>
        <row r="531">
          <cell r="A531" t="str">
            <v>969-02</v>
          </cell>
        </row>
        <row r="532">
          <cell r="A532" t="str">
            <v>969-03</v>
          </cell>
        </row>
        <row r="533">
          <cell r="A533" t="str">
            <v>969-04</v>
          </cell>
        </row>
        <row r="534">
          <cell r="A534" t="str">
            <v>969-05</v>
          </cell>
        </row>
        <row r="535">
          <cell r="A535" t="str">
            <v>969-06</v>
          </cell>
        </row>
        <row r="536">
          <cell r="A536" t="str">
            <v>969-06A</v>
          </cell>
        </row>
        <row r="537">
          <cell r="A537" t="str">
            <v>969-07</v>
          </cell>
        </row>
        <row r="538">
          <cell r="A538" t="str">
            <v>969-08</v>
          </cell>
        </row>
        <row r="539">
          <cell r="A539" t="str">
            <v>969-09</v>
          </cell>
        </row>
        <row r="540">
          <cell r="A540" t="str">
            <v>969-10</v>
          </cell>
        </row>
        <row r="541">
          <cell r="A541" t="str">
            <v>969-10a</v>
          </cell>
        </row>
        <row r="542">
          <cell r="A542" t="str">
            <v>969-10b</v>
          </cell>
        </row>
        <row r="543">
          <cell r="A543" t="str">
            <v>969-11</v>
          </cell>
        </row>
        <row r="544">
          <cell r="A544" t="str">
            <v>969-12</v>
          </cell>
        </row>
        <row r="545">
          <cell r="A545" t="str">
            <v>969-13</v>
          </cell>
        </row>
        <row r="546">
          <cell r="A546" t="str">
            <v>969-14</v>
          </cell>
        </row>
        <row r="547">
          <cell r="A547" t="str">
            <v>969-15</v>
          </cell>
        </row>
        <row r="548">
          <cell r="A548" t="str">
            <v>969-16</v>
          </cell>
        </row>
        <row r="549">
          <cell r="A549" t="str">
            <v>969-17</v>
          </cell>
        </row>
        <row r="550">
          <cell r="A550" t="str">
            <v>969-18</v>
          </cell>
        </row>
        <row r="551">
          <cell r="A551" t="str">
            <v>969-18a</v>
          </cell>
        </row>
        <row r="552">
          <cell r="A552" t="str">
            <v>969-19</v>
          </cell>
        </row>
        <row r="553">
          <cell r="A553" t="str">
            <v>969-20</v>
          </cell>
        </row>
        <row r="554">
          <cell r="A554" t="str">
            <v>969-21</v>
          </cell>
        </row>
        <row r="555">
          <cell r="A555" t="str">
            <v>969-22</v>
          </cell>
        </row>
        <row r="556">
          <cell r="A556" t="str">
            <v>969-23</v>
          </cell>
        </row>
        <row r="557">
          <cell r="A557" t="str">
            <v>969-24</v>
          </cell>
        </row>
        <row r="558">
          <cell r="A558" t="str">
            <v>969-25</v>
          </cell>
        </row>
        <row r="559">
          <cell r="A559" t="str">
            <v>969-26</v>
          </cell>
        </row>
        <row r="560">
          <cell r="A560" t="str">
            <v>969-27</v>
          </cell>
        </row>
        <row r="561">
          <cell r="A561" t="str">
            <v>969-28</v>
          </cell>
        </row>
        <row r="562">
          <cell r="A562" t="str">
            <v>969-29</v>
          </cell>
        </row>
        <row r="563">
          <cell r="A563" t="str">
            <v>969-30</v>
          </cell>
        </row>
        <row r="564">
          <cell r="A564" t="str">
            <v>969-31</v>
          </cell>
        </row>
        <row r="565">
          <cell r="A565" t="str">
            <v>969-32</v>
          </cell>
        </row>
        <row r="566">
          <cell r="A566" t="str">
            <v>969-33</v>
          </cell>
        </row>
        <row r="567">
          <cell r="A567" t="str">
            <v>969-34</v>
          </cell>
        </row>
        <row r="568">
          <cell r="A568" t="str">
            <v>969-35</v>
          </cell>
        </row>
        <row r="569">
          <cell r="A569" t="str">
            <v>969-36</v>
          </cell>
        </row>
        <row r="570">
          <cell r="A570" t="str">
            <v>969-37</v>
          </cell>
        </row>
        <row r="571">
          <cell r="A571" t="str">
            <v>969-38</v>
          </cell>
        </row>
        <row r="572">
          <cell r="A572" t="str">
            <v>969-39</v>
          </cell>
        </row>
        <row r="573">
          <cell r="A573" t="str">
            <v>969-40</v>
          </cell>
        </row>
        <row r="574">
          <cell r="A574" t="str">
            <v>969-41</v>
          </cell>
        </row>
        <row r="575">
          <cell r="A575" t="str">
            <v>969-42</v>
          </cell>
        </row>
        <row r="576">
          <cell r="A576" t="str">
            <v>969-43</v>
          </cell>
        </row>
        <row r="577">
          <cell r="A577" t="str">
            <v>969-44</v>
          </cell>
        </row>
        <row r="578">
          <cell r="A578" t="str">
            <v>969-45</v>
          </cell>
        </row>
        <row r="579">
          <cell r="A579" t="str">
            <v>969-46</v>
          </cell>
        </row>
        <row r="580">
          <cell r="A580" t="str">
            <v>969-47</v>
          </cell>
        </row>
        <row r="581">
          <cell r="A581" t="str">
            <v>969-48</v>
          </cell>
        </row>
        <row r="582">
          <cell r="A582" t="str">
            <v>969-49</v>
          </cell>
        </row>
        <row r="583">
          <cell r="A583" t="str">
            <v>969-50</v>
          </cell>
        </row>
        <row r="584">
          <cell r="A584" t="str">
            <v>969-51</v>
          </cell>
        </row>
        <row r="585">
          <cell r="A585" t="str">
            <v>969-52</v>
          </cell>
        </row>
        <row r="586">
          <cell r="A586" t="str">
            <v>969-53</v>
          </cell>
        </row>
        <row r="587">
          <cell r="A587" t="str">
            <v>969-54</v>
          </cell>
        </row>
        <row r="588">
          <cell r="A588" t="str">
            <v>969-55</v>
          </cell>
        </row>
        <row r="589">
          <cell r="A589" t="str">
            <v>969-56</v>
          </cell>
        </row>
        <row r="590">
          <cell r="A590" t="str">
            <v>969-57</v>
          </cell>
        </row>
        <row r="591">
          <cell r="A591" t="str">
            <v>969-58</v>
          </cell>
        </row>
        <row r="592">
          <cell r="A592" t="str">
            <v>969-59</v>
          </cell>
        </row>
        <row r="593">
          <cell r="A593" t="str">
            <v>969-60</v>
          </cell>
        </row>
        <row r="594">
          <cell r="A594" t="str">
            <v>969-61</v>
          </cell>
        </row>
        <row r="595">
          <cell r="A595" t="str">
            <v>969-62</v>
          </cell>
        </row>
        <row r="596">
          <cell r="A596" t="str">
            <v>969-62a</v>
          </cell>
        </row>
        <row r="597">
          <cell r="A597" t="str">
            <v>969-62b</v>
          </cell>
        </row>
        <row r="598">
          <cell r="A598" t="str">
            <v>969-62c</v>
          </cell>
        </row>
        <row r="599">
          <cell r="A599" t="str">
            <v>969-62d</v>
          </cell>
        </row>
        <row r="600">
          <cell r="A600" t="str">
            <v>969-62e</v>
          </cell>
        </row>
        <row r="601">
          <cell r="A601" t="str">
            <v>969-62f</v>
          </cell>
        </row>
        <row r="602">
          <cell r="A602" t="str">
            <v>969-63</v>
          </cell>
        </row>
        <row r="603">
          <cell r="A603" t="str">
            <v>969-64</v>
          </cell>
        </row>
        <row r="604">
          <cell r="A604" t="str">
            <v>969-65</v>
          </cell>
        </row>
        <row r="605">
          <cell r="A605" t="str">
            <v>969-66</v>
          </cell>
        </row>
        <row r="606">
          <cell r="A606" t="str">
            <v>969-67</v>
          </cell>
        </row>
        <row r="607">
          <cell r="A607" t="str">
            <v>969-68</v>
          </cell>
        </row>
        <row r="608">
          <cell r="A608" t="str">
            <v>969-69</v>
          </cell>
        </row>
        <row r="609">
          <cell r="A609" t="str">
            <v>969-69A</v>
          </cell>
        </row>
        <row r="610">
          <cell r="A610" t="str">
            <v>969-70</v>
          </cell>
        </row>
        <row r="611">
          <cell r="A611" t="str">
            <v>969-71</v>
          </cell>
        </row>
        <row r="612">
          <cell r="A612" t="str">
            <v>969-72</v>
          </cell>
        </row>
        <row r="613">
          <cell r="A613" t="str">
            <v>969-73</v>
          </cell>
        </row>
        <row r="614">
          <cell r="A614" t="str">
            <v>969-74</v>
          </cell>
        </row>
        <row r="615">
          <cell r="A615" t="str">
            <v>969-75</v>
          </cell>
        </row>
        <row r="616">
          <cell r="A616" t="str">
            <v>969-76</v>
          </cell>
        </row>
        <row r="617">
          <cell r="A617" t="str">
            <v>969-77</v>
          </cell>
        </row>
        <row r="618">
          <cell r="A618" t="str">
            <v>969-78</v>
          </cell>
        </row>
        <row r="619">
          <cell r="A619" t="str">
            <v>969-79</v>
          </cell>
        </row>
        <row r="620">
          <cell r="A620" t="str">
            <v>969-80</v>
          </cell>
        </row>
        <row r="621">
          <cell r="A621" t="str">
            <v>969-81</v>
          </cell>
        </row>
        <row r="622">
          <cell r="A622" t="str">
            <v>969-82</v>
          </cell>
        </row>
        <row r="623">
          <cell r="A623" t="str">
            <v>969-82a</v>
          </cell>
        </row>
        <row r="624">
          <cell r="A624" t="str">
            <v>969-83</v>
          </cell>
        </row>
        <row r="625">
          <cell r="A625" t="str">
            <v>969-84</v>
          </cell>
        </row>
        <row r="626">
          <cell r="A626" t="str">
            <v>969-85</v>
          </cell>
        </row>
        <row r="627">
          <cell r="A627" t="str">
            <v>969-85a</v>
          </cell>
        </row>
        <row r="628">
          <cell r="A628" t="str">
            <v>969-86</v>
          </cell>
        </row>
        <row r="629">
          <cell r="A629" t="str">
            <v>969-87</v>
          </cell>
        </row>
        <row r="630">
          <cell r="A630" t="str">
            <v>969-88</v>
          </cell>
        </row>
        <row r="631">
          <cell r="A631" t="str">
            <v>969-89</v>
          </cell>
        </row>
        <row r="632">
          <cell r="A632" t="str">
            <v>969-90</v>
          </cell>
        </row>
        <row r="633">
          <cell r="A633" t="str">
            <v>969-91</v>
          </cell>
        </row>
        <row r="634">
          <cell r="A634" t="str">
            <v>969-92</v>
          </cell>
        </row>
        <row r="635">
          <cell r="A635" t="str">
            <v>969-93</v>
          </cell>
        </row>
        <row r="636">
          <cell r="A636" t="str">
            <v>969-94</v>
          </cell>
        </row>
        <row r="637">
          <cell r="A637" t="str">
            <v>969-95</v>
          </cell>
        </row>
        <row r="638">
          <cell r="A638" t="str">
            <v>969-96</v>
          </cell>
        </row>
        <row r="639">
          <cell r="A639" t="str">
            <v>969-97</v>
          </cell>
        </row>
        <row r="640">
          <cell r="A640" t="str">
            <v>969-98</v>
          </cell>
        </row>
        <row r="641">
          <cell r="A641" t="str">
            <v>969-99</v>
          </cell>
        </row>
        <row r="642">
          <cell r="A642" t="str">
            <v>969-100</v>
          </cell>
        </row>
        <row r="643">
          <cell r="A643" t="str">
            <v>969-101</v>
          </cell>
        </row>
        <row r="644">
          <cell r="A644" t="str">
            <v>969-102</v>
          </cell>
        </row>
        <row r="645">
          <cell r="A645" t="str">
            <v>969-103</v>
          </cell>
        </row>
        <row r="646">
          <cell r="A646" t="str">
            <v>969-104</v>
          </cell>
        </row>
        <row r="647">
          <cell r="A647" t="str">
            <v>969-105</v>
          </cell>
        </row>
        <row r="648">
          <cell r="A648" t="str">
            <v>969-106</v>
          </cell>
        </row>
        <row r="649">
          <cell r="A649" t="str">
            <v>969-107</v>
          </cell>
        </row>
        <row r="650">
          <cell r="A650" t="str">
            <v>969-108</v>
          </cell>
        </row>
        <row r="651">
          <cell r="A651" t="str">
            <v>969-109</v>
          </cell>
        </row>
        <row r="652">
          <cell r="A652" t="str">
            <v>969-110</v>
          </cell>
        </row>
        <row r="653">
          <cell r="A653" t="str">
            <v>969-111</v>
          </cell>
        </row>
        <row r="654">
          <cell r="A654" t="str">
            <v>969-112</v>
          </cell>
        </row>
        <row r="655">
          <cell r="A655" t="str">
            <v>969-113</v>
          </cell>
        </row>
        <row r="656">
          <cell r="A656" t="str">
            <v>969-114</v>
          </cell>
        </row>
        <row r="657">
          <cell r="A657" t="str">
            <v>969-115</v>
          </cell>
        </row>
        <row r="658">
          <cell r="A658" t="str">
            <v>969-116</v>
          </cell>
        </row>
        <row r="659">
          <cell r="A659" t="str">
            <v>969-117</v>
          </cell>
        </row>
        <row r="660">
          <cell r="A660" t="str">
            <v>969-118</v>
          </cell>
        </row>
        <row r="661">
          <cell r="A661" t="str">
            <v>969-119</v>
          </cell>
        </row>
        <row r="662">
          <cell r="A662" t="str">
            <v>969-120</v>
          </cell>
        </row>
        <row r="663">
          <cell r="A663" t="str">
            <v>969-121</v>
          </cell>
        </row>
        <row r="664">
          <cell r="A664" t="str">
            <v>969-122</v>
          </cell>
        </row>
        <row r="665">
          <cell r="A665" t="str">
            <v>969-123</v>
          </cell>
        </row>
        <row r="666">
          <cell r="A666" t="str">
            <v>969-124</v>
          </cell>
        </row>
        <row r="667">
          <cell r="A667" t="str">
            <v>969-125</v>
          </cell>
        </row>
        <row r="668">
          <cell r="A668" t="str">
            <v>969-126</v>
          </cell>
        </row>
        <row r="669">
          <cell r="A669" t="str">
            <v>969-127</v>
          </cell>
        </row>
        <row r="670">
          <cell r="A670" t="str">
            <v>969-128</v>
          </cell>
        </row>
        <row r="671">
          <cell r="A671" t="str">
            <v>969-129</v>
          </cell>
        </row>
        <row r="672">
          <cell r="A672" t="str">
            <v>969-130</v>
          </cell>
        </row>
        <row r="673">
          <cell r="A673" t="str">
            <v>969-131</v>
          </cell>
        </row>
        <row r="674">
          <cell r="A674" t="str">
            <v>969-132</v>
          </cell>
        </row>
        <row r="675">
          <cell r="A675" t="str">
            <v>969-133</v>
          </cell>
        </row>
        <row r="676">
          <cell r="A676" t="str">
            <v>969-134</v>
          </cell>
        </row>
        <row r="677">
          <cell r="A677" t="str">
            <v>969-135</v>
          </cell>
        </row>
        <row r="678">
          <cell r="A678" t="str">
            <v>969-136</v>
          </cell>
        </row>
        <row r="679">
          <cell r="A679" t="str">
            <v>969-137</v>
          </cell>
        </row>
        <row r="680">
          <cell r="A680" t="str">
            <v>969-138</v>
          </cell>
        </row>
        <row r="681">
          <cell r="A681" t="str">
            <v>969-139</v>
          </cell>
        </row>
        <row r="682">
          <cell r="A682" t="str">
            <v>969-140</v>
          </cell>
        </row>
        <row r="683">
          <cell r="A683" t="str">
            <v>969-141</v>
          </cell>
        </row>
        <row r="684">
          <cell r="A684" t="str">
            <v>969-142</v>
          </cell>
        </row>
        <row r="685">
          <cell r="A685" t="str">
            <v>969-143</v>
          </cell>
        </row>
        <row r="686">
          <cell r="A686" t="str">
            <v>969-144</v>
          </cell>
        </row>
        <row r="687">
          <cell r="A687" t="str">
            <v>969-145</v>
          </cell>
        </row>
        <row r="688">
          <cell r="A688" t="str">
            <v>969-146</v>
          </cell>
        </row>
        <row r="689">
          <cell r="A689" t="str">
            <v>969-149</v>
          </cell>
        </row>
        <row r="690">
          <cell r="A690" t="str">
            <v>969-150</v>
          </cell>
        </row>
        <row r="691">
          <cell r="A691" t="str">
            <v>969-151</v>
          </cell>
        </row>
        <row r="692">
          <cell r="A692" t="str">
            <v>969-152</v>
          </cell>
        </row>
        <row r="693">
          <cell r="A693" t="str">
            <v>969-153</v>
          </cell>
        </row>
        <row r="694">
          <cell r="A694" t="str">
            <v>969-154</v>
          </cell>
        </row>
        <row r="695">
          <cell r="A695" t="str">
            <v>969-155</v>
          </cell>
        </row>
        <row r="696">
          <cell r="A696" t="str">
            <v>969-157</v>
          </cell>
        </row>
        <row r="697">
          <cell r="A697" t="str">
            <v>969-159</v>
          </cell>
        </row>
        <row r="698">
          <cell r="A698" t="str">
            <v>969-161a</v>
          </cell>
        </row>
        <row r="699">
          <cell r="A699" t="str">
            <v>969-162</v>
          </cell>
        </row>
        <row r="700">
          <cell r="A700" t="str">
            <v>969-164</v>
          </cell>
        </row>
        <row r="701">
          <cell r="A701" t="str">
            <v>969-165</v>
          </cell>
        </row>
        <row r="702">
          <cell r="A702" t="str">
            <v>969-169</v>
          </cell>
        </row>
        <row r="703">
          <cell r="A703" t="str">
            <v>969-170</v>
          </cell>
        </row>
        <row r="704">
          <cell r="A704" t="str">
            <v>969-172</v>
          </cell>
        </row>
        <row r="705">
          <cell r="A705" t="str">
            <v>969-174</v>
          </cell>
        </row>
        <row r="706">
          <cell r="A706" t="str">
            <v>969-175</v>
          </cell>
        </row>
        <row r="707">
          <cell r="A707" t="str">
            <v>969-176</v>
          </cell>
        </row>
        <row r="708">
          <cell r="A708" t="str">
            <v>969-177</v>
          </cell>
        </row>
        <row r="709">
          <cell r="A709" t="str">
            <v>969-178</v>
          </cell>
        </row>
        <row r="710">
          <cell r="A710" t="str">
            <v>969-179</v>
          </cell>
        </row>
        <row r="711">
          <cell r="A711">
            <v>971</v>
          </cell>
        </row>
        <row r="712">
          <cell r="A712">
            <v>972</v>
          </cell>
        </row>
        <row r="713">
          <cell r="A713">
            <v>974</v>
          </cell>
        </row>
        <row r="714">
          <cell r="A714">
            <v>975</v>
          </cell>
        </row>
        <row r="715">
          <cell r="A715">
            <v>979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GF"/>
      <sheetName val="ChEqty-GF"/>
      <sheetName val="FinPer-GF"/>
      <sheetName val="CashFlows-GF"/>
    </sheetNames>
    <sheetDataSet>
      <sheetData sheetId="0"/>
      <sheetData sheetId="1"/>
      <sheetData sheetId="2"/>
      <sheetData sheetId="3">
        <row r="8">
          <cell r="F8">
            <v>2017</v>
          </cell>
          <cell r="G8">
            <v>2016</v>
          </cell>
        </row>
        <row r="11">
          <cell r="D11">
            <v>2</v>
          </cell>
          <cell r="F11">
            <v>5122128.3499999996</v>
          </cell>
          <cell r="G11">
            <v>5892756.2800000012</v>
          </cell>
        </row>
        <row r="12">
          <cell r="D12">
            <v>1</v>
          </cell>
          <cell r="F12">
            <v>124657816.66</v>
          </cell>
          <cell r="G12">
            <v>110493409</v>
          </cell>
        </row>
        <row r="13">
          <cell r="D13">
            <v>3</v>
          </cell>
          <cell r="F13">
            <v>6340675.9099999992</v>
          </cell>
          <cell r="G13">
            <v>2790699.3600000003</v>
          </cell>
        </row>
        <row r="14">
          <cell r="D14">
            <v>4</v>
          </cell>
          <cell r="F14">
            <v>260799.99</v>
          </cell>
          <cell r="G14">
            <v>203360.41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539994.67999999993</v>
          </cell>
          <cell r="G16">
            <v>243035.45000000065</v>
          </cell>
        </row>
        <row r="17">
          <cell r="F17">
            <v>136921415.59</v>
          </cell>
          <cell r="G17">
            <v>119623260.5</v>
          </cell>
        </row>
        <row r="20">
          <cell r="D20">
            <v>7</v>
          </cell>
          <cell r="F20">
            <v>-43044001.5075</v>
          </cell>
          <cell r="G20">
            <v>-23711998.170000002</v>
          </cell>
        </row>
        <row r="21">
          <cell r="D21">
            <v>8</v>
          </cell>
          <cell r="F21">
            <v>-43743089.679999992</v>
          </cell>
          <cell r="G21">
            <v>-40736648.219999991</v>
          </cell>
        </row>
        <row r="22">
          <cell r="D22">
            <v>9</v>
          </cell>
          <cell r="F22">
            <v>-1536792.79</v>
          </cell>
          <cell r="G22">
            <v>-1964206.58</v>
          </cell>
        </row>
        <row r="23">
          <cell r="D23">
            <v>10</v>
          </cell>
          <cell r="F23">
            <v>-8610093.8324999884</v>
          </cell>
          <cell r="G23">
            <v>-9061199.7188750915</v>
          </cell>
        </row>
        <row r="24">
          <cell r="F24">
            <v>-96933977.810000002</v>
          </cell>
          <cell r="G24">
            <v>-75474052.688875079</v>
          </cell>
        </row>
        <row r="25">
          <cell r="F25">
            <v>39987437.780000001</v>
          </cell>
          <cell r="G25">
            <v>44149207.811124921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5">
          <cell r="D35">
            <v>14</v>
          </cell>
          <cell r="F35">
            <v>-37797825.660000026</v>
          </cell>
          <cell r="G35">
            <v>-16589472.031124949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9">
          <cell r="D39">
            <v>16</v>
          </cell>
          <cell r="F39">
            <v>0</v>
          </cell>
          <cell r="G39">
            <v>-11933533.75</v>
          </cell>
        </row>
        <row r="40">
          <cell r="F40">
            <v>-37797825.660000026</v>
          </cell>
          <cell r="G40">
            <v>-28523005.781124949</v>
          </cell>
        </row>
        <row r="41">
          <cell r="F41">
            <v>-37797825.660000026</v>
          </cell>
          <cell r="G41">
            <v>-28523005.781124949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-4247586.0599999987</v>
          </cell>
          <cell r="G50">
            <v>-4896290.34</v>
          </cell>
        </row>
        <row r="51">
          <cell r="F51">
            <v>-4247586.0599999987</v>
          </cell>
          <cell r="G51">
            <v>-4896290.34</v>
          </cell>
        </row>
        <row r="52">
          <cell r="F52">
            <v>-4247586.0599999987</v>
          </cell>
          <cell r="G52">
            <v>-4896290.34</v>
          </cell>
        </row>
        <row r="53">
          <cell r="F53">
            <v>-2057973.9400000237</v>
          </cell>
          <cell r="G53">
            <v>10729911.689999972</v>
          </cell>
        </row>
        <row r="54">
          <cell r="D54">
            <v>0</v>
          </cell>
          <cell r="F54">
            <v>57068172.11112491</v>
          </cell>
          <cell r="G54">
            <v>46338260.419999942</v>
          </cell>
        </row>
        <row r="55">
          <cell r="F55">
            <v>55010198.17112489</v>
          </cell>
          <cell r="G55">
            <v>57068172.10999991</v>
          </cell>
        </row>
        <row r="56">
          <cell r="F56">
            <v>1.1249333620071411E-3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Code"/>
      <sheetName val="DataEntry2017"/>
      <sheetName val="DataEntry2015"/>
      <sheetName val="SourceCodeEntry"/>
    </sheetNames>
    <sheetDataSet>
      <sheetData sheetId="0" refreshError="1"/>
      <sheetData sheetId="1" refreshError="1"/>
      <sheetData sheetId="2">
        <row r="3">
          <cell r="AQ3">
            <v>0</v>
          </cell>
        </row>
      </sheetData>
      <sheetData sheetId="3">
        <row r="1">
          <cell r="A1" t="str">
            <v>MUNICIPALITY OF GLORIA</v>
          </cell>
        </row>
        <row r="6">
          <cell r="P6" t="str">
            <v>Completed</v>
          </cell>
        </row>
        <row r="7">
          <cell r="P7" t="str">
            <v>Pending</v>
          </cell>
        </row>
        <row r="8">
          <cell r="P8" t="str">
            <v>Missing Docs</v>
          </cell>
        </row>
        <row r="9">
          <cell r="P9" t="str">
            <v>Cancelled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2010"/>
      <sheetName val="SourceCodeEntry"/>
    </sheetNames>
    <sheetDataSet>
      <sheetData sheetId="0">
        <row r="5">
          <cell r="AE5" t="str">
            <v>Account
Code</v>
          </cell>
        </row>
      </sheetData>
      <sheetData sheetId="1">
        <row r="6">
          <cell r="A6">
            <v>101</v>
          </cell>
          <cell r="H6" t="str">
            <v>Cash Disb</v>
          </cell>
          <cell r="K6">
            <v>1</v>
          </cell>
          <cell r="O6" t="str">
            <v>Yes</v>
          </cell>
        </row>
        <row r="7">
          <cell r="H7" t="str">
            <v>Check Disb</v>
          </cell>
          <cell r="K7">
            <v>2</v>
          </cell>
          <cell r="O7" t="str">
            <v>No</v>
          </cell>
        </row>
        <row r="8">
          <cell r="H8" t="str">
            <v>Receipt</v>
          </cell>
          <cell r="K8">
            <v>3</v>
          </cell>
        </row>
        <row r="9">
          <cell r="H9" t="str">
            <v>Gen. Journal</v>
          </cell>
          <cell r="K9">
            <v>4</v>
          </cell>
        </row>
        <row r="10">
          <cell r="K10">
            <v>5</v>
          </cell>
        </row>
        <row r="11">
          <cell r="K11">
            <v>6</v>
          </cell>
        </row>
        <row r="12">
          <cell r="K12">
            <v>7</v>
          </cell>
        </row>
        <row r="13">
          <cell r="K13">
            <v>8</v>
          </cell>
        </row>
        <row r="14">
          <cell r="K14">
            <v>9</v>
          </cell>
        </row>
        <row r="15">
          <cell r="K15">
            <v>10</v>
          </cell>
        </row>
        <row r="16">
          <cell r="K16">
            <v>11</v>
          </cell>
        </row>
        <row r="17">
          <cell r="K17">
            <v>12</v>
          </cell>
        </row>
        <row r="18">
          <cell r="K18">
            <v>13</v>
          </cell>
        </row>
        <row r="19">
          <cell r="K19">
            <v>14</v>
          </cell>
        </row>
        <row r="20">
          <cell r="K20">
            <v>15</v>
          </cell>
        </row>
        <row r="21">
          <cell r="K21">
            <v>16</v>
          </cell>
        </row>
        <row r="22">
          <cell r="K22">
            <v>17</v>
          </cell>
        </row>
        <row r="23">
          <cell r="K23">
            <v>18</v>
          </cell>
        </row>
        <row r="24">
          <cell r="K24">
            <v>19</v>
          </cell>
        </row>
        <row r="25">
          <cell r="K25">
            <v>20</v>
          </cell>
        </row>
        <row r="26">
          <cell r="K26">
            <v>21</v>
          </cell>
        </row>
        <row r="27">
          <cell r="K27">
            <v>22</v>
          </cell>
        </row>
        <row r="28">
          <cell r="K28">
            <v>23</v>
          </cell>
        </row>
        <row r="29">
          <cell r="K29">
            <v>24</v>
          </cell>
        </row>
        <row r="30">
          <cell r="K30">
            <v>25</v>
          </cell>
        </row>
        <row r="31">
          <cell r="K31">
            <v>26</v>
          </cell>
        </row>
        <row r="32">
          <cell r="K32">
            <v>27</v>
          </cell>
        </row>
        <row r="33">
          <cell r="K33">
            <v>28</v>
          </cell>
        </row>
        <row r="34">
          <cell r="K34">
            <v>29</v>
          </cell>
        </row>
        <row r="35">
          <cell r="K35">
            <v>30</v>
          </cell>
        </row>
        <row r="36">
          <cell r="K36">
            <v>31</v>
          </cell>
        </row>
        <row r="37">
          <cell r="K37">
            <v>32</v>
          </cell>
        </row>
        <row r="38">
          <cell r="K38">
            <v>33</v>
          </cell>
        </row>
        <row r="39">
          <cell r="K39">
            <v>34</v>
          </cell>
        </row>
        <row r="40">
          <cell r="K40">
            <v>35</v>
          </cell>
        </row>
        <row r="41">
          <cell r="K41">
            <v>36</v>
          </cell>
        </row>
        <row r="42">
          <cell r="K42">
            <v>37</v>
          </cell>
        </row>
        <row r="43">
          <cell r="K43">
            <v>38</v>
          </cell>
        </row>
        <row r="44">
          <cell r="K44">
            <v>39</v>
          </cell>
        </row>
        <row r="45">
          <cell r="K45">
            <v>40</v>
          </cell>
        </row>
        <row r="46">
          <cell r="K46">
            <v>41</v>
          </cell>
        </row>
        <row r="47">
          <cell r="K47">
            <v>42</v>
          </cell>
        </row>
        <row r="48">
          <cell r="K48">
            <v>43</v>
          </cell>
        </row>
        <row r="49">
          <cell r="K49">
            <v>44</v>
          </cell>
        </row>
        <row r="50">
          <cell r="K50">
            <v>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.byFund"/>
      <sheetName val="FinPos.byFund(with elim entries"/>
      <sheetName val="ChangeEquity.byFund"/>
      <sheetName val="FinPer.byFund"/>
      <sheetName val="CashFlows.byFund"/>
      <sheetName val="FinPos.Comp"/>
      <sheetName val="FinPos.Comp(with eliminating en"/>
      <sheetName val="ChangeEquity"/>
      <sheetName val="FinPer.Comp"/>
      <sheetName val="CashFlows.Comp"/>
      <sheetName val="FinPos.byFund-Trust Only"/>
      <sheetName val="CashFlows.byFund(Trust Only)"/>
      <sheetName val="Recble"/>
      <sheetName val="Invty"/>
      <sheetName val="PPELapsing"/>
      <sheetName val="PPE (2)"/>
      <sheetName val="PPE"/>
      <sheetName val="FinLiab.CL"/>
      <sheetName val="InterAgenPay"/>
      <sheetName val="IntraAgenPay"/>
      <sheetName val="TrustLiab"/>
      <sheetName val="DefCred"/>
      <sheetName val="FinLiab.NC"/>
      <sheetName val="Rev&amp;Exp"/>
      <sheetName val="Conso.PreClosingTB"/>
    </sheetNames>
    <sheetDataSet>
      <sheetData sheetId="0"/>
      <sheetData sheetId="1"/>
      <sheetData sheetId="2"/>
      <sheetData sheetId="3">
        <row r="5">
          <cell r="D5" t="str">
            <v>For the Year Ended December 31, 2017</v>
          </cell>
        </row>
      </sheetData>
      <sheetData sheetId="4">
        <row r="8">
          <cell r="E8" t="str">
            <v>Note</v>
          </cell>
          <cell r="F8" t="str">
            <v>Consolidated Balance</v>
          </cell>
        </row>
        <row r="11">
          <cell r="D11">
            <v>2</v>
          </cell>
          <cell r="F11">
            <v>8234942.9299999997</v>
          </cell>
        </row>
        <row r="12">
          <cell r="D12">
            <v>1</v>
          </cell>
          <cell r="F12">
            <v>124657816.66</v>
          </cell>
        </row>
        <row r="13">
          <cell r="D13">
            <v>3</v>
          </cell>
          <cell r="F13">
            <v>6340675.9099999992</v>
          </cell>
        </row>
        <row r="14">
          <cell r="D14">
            <v>4</v>
          </cell>
          <cell r="F14">
            <v>264955.56</v>
          </cell>
        </row>
        <row r="15">
          <cell r="D15">
            <v>5</v>
          </cell>
          <cell r="F15">
            <v>0</v>
          </cell>
        </row>
        <row r="16">
          <cell r="D16">
            <v>6</v>
          </cell>
          <cell r="F16">
            <v>164170903.59999999</v>
          </cell>
        </row>
        <row r="17">
          <cell r="F17">
            <v>303669294.65999997</v>
          </cell>
        </row>
        <row r="20">
          <cell r="D20">
            <v>7</v>
          </cell>
          <cell r="F20">
            <v>-130227591.19750001</v>
          </cell>
        </row>
        <row r="21">
          <cell r="D21">
            <v>8</v>
          </cell>
          <cell r="F21">
            <v>-43884888.829999991</v>
          </cell>
        </row>
        <row r="22">
          <cell r="D22">
            <v>9</v>
          </cell>
          <cell r="F22">
            <v>-1536792.79</v>
          </cell>
        </row>
        <row r="23">
          <cell r="D23">
            <v>10</v>
          </cell>
          <cell r="F23">
            <v>-6533452.1724999882</v>
          </cell>
        </row>
        <row r="24">
          <cell r="F24">
            <v>-182182724.98999998</v>
          </cell>
        </row>
        <row r="25">
          <cell r="E25">
            <v>23</v>
          </cell>
          <cell r="F25">
            <v>121486569.66999999</v>
          </cell>
        </row>
        <row r="29">
          <cell r="D29">
            <v>11</v>
          </cell>
          <cell r="F29">
            <v>0</v>
          </cell>
        </row>
        <row r="30">
          <cell r="D30">
            <v>12</v>
          </cell>
          <cell r="F30">
            <v>0</v>
          </cell>
        </row>
        <row r="31">
          <cell r="D31">
            <v>13</v>
          </cell>
          <cell r="F31">
            <v>0</v>
          </cell>
        </row>
        <row r="32">
          <cell r="F32">
            <v>0</v>
          </cell>
        </row>
        <row r="35">
          <cell r="D35">
            <v>14</v>
          </cell>
          <cell r="F35">
            <v>-35523839.820000023</v>
          </cell>
        </row>
        <row r="36">
          <cell r="D36">
            <v>15</v>
          </cell>
          <cell r="F36">
            <v>0</v>
          </cell>
        </row>
        <row r="39">
          <cell r="D39">
            <v>16</v>
          </cell>
          <cell r="F39">
            <v>0</v>
          </cell>
        </row>
        <row r="40">
          <cell r="F40">
            <v>-35523839.820000023</v>
          </cell>
        </row>
        <row r="41">
          <cell r="F41">
            <v>-35523839.820000023</v>
          </cell>
        </row>
        <row r="44">
          <cell r="D44">
            <v>18</v>
          </cell>
          <cell r="F44">
            <v>0</v>
          </cell>
        </row>
        <row r="45">
          <cell r="D45">
            <v>17</v>
          </cell>
          <cell r="F45">
            <v>0</v>
          </cell>
        </row>
        <row r="46">
          <cell r="F46">
            <v>0</v>
          </cell>
        </row>
        <row r="49">
          <cell r="D49">
            <v>19</v>
          </cell>
          <cell r="F49">
            <v>0</v>
          </cell>
        </row>
        <row r="50">
          <cell r="D50">
            <v>20</v>
          </cell>
          <cell r="F50">
            <v>-4247586.0599999987</v>
          </cell>
        </row>
        <row r="51">
          <cell r="F51">
            <v>-4247586.0599999987</v>
          </cell>
        </row>
        <row r="52">
          <cell r="F52">
            <v>-4247586.0599999987</v>
          </cell>
        </row>
        <row r="53">
          <cell r="F53">
            <v>81715143.789999962</v>
          </cell>
        </row>
        <row r="54">
          <cell r="D54">
            <v>0</v>
          </cell>
          <cell r="F54">
            <v>156096406.6411249</v>
          </cell>
        </row>
        <row r="55">
          <cell r="E55" t="str">
            <v>3.6, 4</v>
          </cell>
          <cell r="F55">
            <v>237811550.43112487</v>
          </cell>
        </row>
        <row r="56">
          <cell r="F56">
            <v>107091535.85999994</v>
          </cell>
        </row>
        <row r="58">
          <cell r="F58">
            <v>-130720014.57112493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SEF"/>
      <sheetName val="ChEqty-SEF"/>
      <sheetName val="FinPer-SEF"/>
      <sheetName val="CashFlows-SEF"/>
    </sheetNames>
    <sheetDataSet>
      <sheetData sheetId="0">
        <row r="13">
          <cell r="F13" t="str">
            <v>1-01-01-010</v>
          </cell>
        </row>
      </sheetData>
      <sheetData sheetId="1"/>
      <sheetData sheetId="2">
        <row r="12">
          <cell r="F12" t="str">
            <v>4-01-01-020</v>
          </cell>
        </row>
      </sheetData>
      <sheetData sheetId="3">
        <row r="8">
          <cell r="F8">
            <v>2017</v>
          </cell>
          <cell r="G8">
            <v>2016</v>
          </cell>
        </row>
        <row r="11">
          <cell r="D11">
            <v>2</v>
          </cell>
          <cell r="F11">
            <v>3112814.5799999996</v>
          </cell>
          <cell r="G11">
            <v>2708636.81</v>
          </cell>
        </row>
        <row r="12">
          <cell r="D12">
            <v>1</v>
          </cell>
          <cell r="F12">
            <v>0</v>
          </cell>
          <cell r="G12">
            <v>0</v>
          </cell>
        </row>
        <row r="13">
          <cell r="D13">
            <v>3</v>
          </cell>
          <cell r="F13">
            <v>0</v>
          </cell>
          <cell r="G13">
            <v>0</v>
          </cell>
        </row>
        <row r="14">
          <cell r="D14">
            <v>4</v>
          </cell>
          <cell r="F14">
            <v>0</v>
          </cell>
          <cell r="G14">
            <v>0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5258.1600000000035</v>
          </cell>
          <cell r="G16">
            <v>0</v>
          </cell>
        </row>
        <row r="17">
          <cell r="F17">
            <v>3118072.7399999998</v>
          </cell>
          <cell r="G17">
            <v>2708636.81</v>
          </cell>
        </row>
        <row r="20">
          <cell r="D20">
            <v>7</v>
          </cell>
          <cell r="F20">
            <v>-2287740.6300000004</v>
          </cell>
          <cell r="G20">
            <v>-1687263.3900000018</v>
          </cell>
        </row>
        <row r="21">
          <cell r="D21">
            <v>8</v>
          </cell>
          <cell r="F21">
            <v>0</v>
          </cell>
          <cell r="G21">
            <v>0</v>
          </cell>
        </row>
        <row r="22">
          <cell r="D22">
            <v>9</v>
          </cell>
          <cell r="F22">
            <v>0</v>
          </cell>
          <cell r="G22">
            <v>0</v>
          </cell>
        </row>
        <row r="23">
          <cell r="D23">
            <v>10</v>
          </cell>
          <cell r="F23">
            <v>-395.78000000000009</v>
          </cell>
          <cell r="G23">
            <v>0</v>
          </cell>
        </row>
        <row r="24">
          <cell r="F24">
            <v>-2288136.41</v>
          </cell>
          <cell r="G24">
            <v>-1687263.3900000018</v>
          </cell>
        </row>
        <row r="25">
          <cell r="F25">
            <v>829936.32999999961</v>
          </cell>
          <cell r="G25">
            <v>1021373.4199999983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5">
          <cell r="D35">
            <v>14</v>
          </cell>
          <cell r="F35">
            <v>-1191365.0000000005</v>
          </cell>
          <cell r="G35">
            <v>-74000.000000000233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9">
          <cell r="D39">
            <v>16</v>
          </cell>
          <cell r="F39">
            <v>0</v>
          </cell>
          <cell r="G39">
            <v>0</v>
          </cell>
        </row>
        <row r="40">
          <cell r="F40">
            <v>-1191365.0000000005</v>
          </cell>
          <cell r="G40">
            <v>-74000.000000000233</v>
          </cell>
        </row>
        <row r="41">
          <cell r="F41">
            <v>-1191365.0000000005</v>
          </cell>
          <cell r="G41">
            <v>-74000.000000000233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-361428.67000000086</v>
          </cell>
          <cell r="G53">
            <v>947373.41999999806</v>
          </cell>
        </row>
        <row r="54">
          <cell r="D54">
            <v>0</v>
          </cell>
          <cell r="F54">
            <v>2723718.8299999982</v>
          </cell>
          <cell r="G54">
            <v>1776345.4099999992</v>
          </cell>
        </row>
        <row r="55">
          <cell r="F55">
            <v>2362290.1599999974</v>
          </cell>
          <cell r="G55">
            <v>2723718.8299999973</v>
          </cell>
        </row>
        <row r="57">
          <cell r="F57">
            <v>0</v>
          </cell>
          <cell r="G5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KCF"/>
      <sheetName val="FinPer-KCF"/>
      <sheetName val="CashFlows-KCF"/>
    </sheetNames>
    <sheetDataSet>
      <sheetData sheetId="0">
        <row r="13">
          <cell r="F13" t="str">
            <v>1-01-01-010</v>
          </cell>
        </row>
      </sheetData>
      <sheetData sheetId="1">
        <row r="8">
          <cell r="I8">
            <v>2017</v>
          </cell>
        </row>
      </sheetData>
      <sheetData sheetId="2">
        <row r="8">
          <cell r="F8">
            <v>2017</v>
          </cell>
          <cell r="G8">
            <v>2016</v>
          </cell>
        </row>
        <row r="11">
          <cell r="D11">
            <v>2</v>
          </cell>
          <cell r="F11">
            <v>0</v>
          </cell>
          <cell r="G11">
            <v>0</v>
          </cell>
        </row>
        <row r="12">
          <cell r="D12">
            <v>1</v>
          </cell>
          <cell r="F12">
            <v>0</v>
          </cell>
          <cell r="G12">
            <v>0</v>
          </cell>
        </row>
        <row r="13">
          <cell r="D13">
            <v>3</v>
          </cell>
          <cell r="F13">
            <v>0</v>
          </cell>
          <cell r="G13">
            <v>0</v>
          </cell>
        </row>
        <row r="14">
          <cell r="D14">
            <v>4</v>
          </cell>
          <cell r="F14">
            <v>1592.75</v>
          </cell>
          <cell r="G14">
            <v>1553.88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5732160</v>
          </cell>
          <cell r="G16">
            <v>3927252.92</v>
          </cell>
        </row>
        <row r="17">
          <cell r="F17">
            <v>5733752.75</v>
          </cell>
          <cell r="G17">
            <v>3928806.8</v>
          </cell>
        </row>
        <row r="20">
          <cell r="D20">
            <v>7</v>
          </cell>
          <cell r="F20">
            <v>-5383913.1099999994</v>
          </cell>
          <cell r="G20">
            <v>-122635.88</v>
          </cell>
        </row>
        <row r="21">
          <cell r="D21">
            <v>8</v>
          </cell>
          <cell r="F21">
            <v>0</v>
          </cell>
          <cell r="G21">
            <v>-1514314</v>
          </cell>
        </row>
        <row r="22">
          <cell r="D22">
            <v>9</v>
          </cell>
          <cell r="F22">
            <v>0</v>
          </cell>
          <cell r="G22">
            <v>0</v>
          </cell>
        </row>
        <row r="23">
          <cell r="D23">
            <v>10</v>
          </cell>
          <cell r="F23">
            <v>0</v>
          </cell>
          <cell r="G23">
            <v>-102120.23</v>
          </cell>
        </row>
        <row r="24">
          <cell r="F24">
            <v>-5383913.1099999994</v>
          </cell>
          <cell r="G24">
            <v>-1739070.1099999999</v>
          </cell>
        </row>
        <row r="25">
          <cell r="F25">
            <v>349839.6400000006</v>
          </cell>
          <cell r="G25">
            <v>2189736.69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5">
          <cell r="D35">
            <v>14</v>
          </cell>
          <cell r="F35">
            <v>0</v>
          </cell>
          <cell r="G35">
            <v>0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9">
          <cell r="D39">
            <v>16</v>
          </cell>
          <cell r="F39">
            <v>0</v>
          </cell>
          <cell r="G39">
            <v>-1940000</v>
          </cell>
        </row>
        <row r="40">
          <cell r="F40">
            <v>0</v>
          </cell>
          <cell r="G40">
            <v>-1940000</v>
          </cell>
        </row>
        <row r="41">
          <cell r="F41">
            <v>0</v>
          </cell>
          <cell r="G41">
            <v>-1940000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349839.6400000006</v>
          </cell>
          <cell r="G53">
            <v>249736.68999999994</v>
          </cell>
        </row>
        <row r="54">
          <cell r="D54">
            <v>0</v>
          </cell>
          <cell r="F54">
            <v>358772.10999999981</v>
          </cell>
          <cell r="G54">
            <v>109035.41999999994</v>
          </cell>
        </row>
        <row r="55">
          <cell r="F55">
            <v>708611.75000000047</v>
          </cell>
          <cell r="G55">
            <v>358772.10999999987</v>
          </cell>
        </row>
        <row r="56">
          <cell r="F56">
            <v>0</v>
          </cell>
          <cell r="G5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PHF"/>
      <sheetName val="FinPer-PHF"/>
      <sheetName val="CashFlows-PHF"/>
    </sheetNames>
    <sheetDataSet>
      <sheetData sheetId="0">
        <row r="13">
          <cell r="F13" t="str">
            <v>1-01-01-010</v>
          </cell>
        </row>
      </sheetData>
      <sheetData sheetId="1">
        <row r="8">
          <cell r="I8">
            <v>2017</v>
          </cell>
        </row>
      </sheetData>
      <sheetData sheetId="2">
        <row r="8">
          <cell r="D8">
            <v>0</v>
          </cell>
          <cell r="E8">
            <v>0</v>
          </cell>
          <cell r="F8">
            <v>2017</v>
          </cell>
          <cell r="G8">
            <v>2016</v>
          </cell>
        </row>
        <row r="11">
          <cell r="D11">
            <v>2</v>
          </cell>
          <cell r="F11">
            <v>0</v>
          </cell>
          <cell r="G11">
            <v>0</v>
          </cell>
        </row>
        <row r="12">
          <cell r="D12">
            <v>1</v>
          </cell>
          <cell r="F12">
            <v>0</v>
          </cell>
          <cell r="G12">
            <v>0</v>
          </cell>
        </row>
        <row r="13">
          <cell r="D13">
            <v>3</v>
          </cell>
          <cell r="F13">
            <v>0</v>
          </cell>
          <cell r="G13">
            <v>0</v>
          </cell>
        </row>
        <row r="14">
          <cell r="D14">
            <v>4</v>
          </cell>
          <cell r="F14">
            <v>2562.8200000000002</v>
          </cell>
          <cell r="G14">
            <v>1327.96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809624.94</v>
          </cell>
          <cell r="G16">
            <v>1967800</v>
          </cell>
        </row>
        <row r="17">
          <cell r="F17">
            <v>812187.75999999989</v>
          </cell>
          <cell r="G17">
            <v>1969127.96</v>
          </cell>
        </row>
        <row r="19">
          <cell r="F19">
            <v>0</v>
          </cell>
          <cell r="G19">
            <v>0</v>
          </cell>
        </row>
        <row r="20">
          <cell r="D20">
            <v>7</v>
          </cell>
          <cell r="F20">
            <v>-776545.91</v>
          </cell>
          <cell r="G20">
            <v>-88055.45</v>
          </cell>
        </row>
        <row r="21">
          <cell r="D21">
            <v>8</v>
          </cell>
          <cell r="F21">
            <v>-141799.15</v>
          </cell>
          <cell r="G21">
            <v>-393560</v>
          </cell>
        </row>
        <row r="22">
          <cell r="D22">
            <v>9</v>
          </cell>
          <cell r="F22">
            <v>0</v>
          </cell>
          <cell r="G22">
            <v>0</v>
          </cell>
        </row>
        <row r="23">
          <cell r="D23">
            <v>10</v>
          </cell>
          <cell r="F23">
            <v>0</v>
          </cell>
          <cell r="G23">
            <v>0</v>
          </cell>
        </row>
        <row r="24">
          <cell r="F24">
            <v>-918345.06</v>
          </cell>
          <cell r="G24">
            <v>-481615.45</v>
          </cell>
        </row>
        <row r="25">
          <cell r="F25">
            <v>-106157.30000000016</v>
          </cell>
          <cell r="G25">
            <v>1487512.51</v>
          </cell>
        </row>
        <row r="28">
          <cell r="F28">
            <v>0</v>
          </cell>
          <cell r="G28">
            <v>0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4">
          <cell r="F34">
            <v>0</v>
          </cell>
          <cell r="G34">
            <v>0</v>
          </cell>
        </row>
        <row r="35">
          <cell r="D35">
            <v>14</v>
          </cell>
          <cell r="F35">
            <v>0</v>
          </cell>
          <cell r="G35">
            <v>-124925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D39">
            <v>16</v>
          </cell>
          <cell r="F39">
            <v>0</v>
          </cell>
          <cell r="G39">
            <v>0</v>
          </cell>
        </row>
        <row r="40">
          <cell r="F40">
            <v>0</v>
          </cell>
          <cell r="G40">
            <v>-124925</v>
          </cell>
        </row>
        <row r="41">
          <cell r="F41">
            <v>0</v>
          </cell>
          <cell r="G41">
            <v>-124925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8">
          <cell r="F48">
            <v>0</v>
          </cell>
          <cell r="G48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-106157.30000000016</v>
          </cell>
          <cell r="G53">
            <v>1362587.51</v>
          </cell>
        </row>
        <row r="54">
          <cell r="D54">
            <v>0</v>
          </cell>
          <cell r="F54">
            <v>1837767.72</v>
          </cell>
          <cell r="G54">
            <v>475180.20999999985</v>
          </cell>
        </row>
        <row r="55">
          <cell r="F55">
            <v>1731610.42</v>
          </cell>
          <cell r="G55">
            <v>1837767.7199999997</v>
          </cell>
        </row>
        <row r="56">
          <cell r="F56">
            <v>0</v>
          </cell>
          <cell r="G5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TF"/>
      <sheetName val="ChEqty-GF"/>
      <sheetName val="FinPer-TF"/>
      <sheetName val="CashFlows-TF"/>
    </sheetNames>
    <sheetDataSet>
      <sheetData sheetId="0">
        <row r="13">
          <cell r="F13" t="str">
            <v>1-01-01-010</v>
          </cell>
        </row>
      </sheetData>
      <sheetData sheetId="1" refreshError="1"/>
      <sheetData sheetId="2">
        <row r="8">
          <cell r="I8">
            <v>2017</v>
          </cell>
        </row>
      </sheetData>
      <sheetData sheetId="3">
        <row r="8">
          <cell r="F8">
            <v>2017</v>
          </cell>
          <cell r="G8">
            <v>2016</v>
          </cell>
        </row>
        <row r="11">
          <cell r="D11">
            <v>2</v>
          </cell>
          <cell r="F11">
            <v>0</v>
          </cell>
          <cell r="G11">
            <v>0</v>
          </cell>
        </row>
        <row r="12">
          <cell r="D12">
            <v>1</v>
          </cell>
          <cell r="F12">
            <v>0</v>
          </cell>
          <cell r="G12">
            <v>0</v>
          </cell>
        </row>
        <row r="13">
          <cell r="D13">
            <v>3</v>
          </cell>
          <cell r="F13">
            <v>0</v>
          </cell>
          <cell r="G13">
            <v>0</v>
          </cell>
        </row>
        <row r="14">
          <cell r="D14">
            <v>4</v>
          </cell>
          <cell r="F14">
            <v>0</v>
          </cell>
          <cell r="G14">
            <v>0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16046607.249999998</v>
          </cell>
          <cell r="G16">
            <v>29150819.769999996</v>
          </cell>
        </row>
        <row r="17">
          <cell r="F17">
            <v>16046607.249999998</v>
          </cell>
          <cell r="G17">
            <v>29150819.769999996</v>
          </cell>
        </row>
        <row r="20">
          <cell r="D20">
            <v>7</v>
          </cell>
          <cell r="F20">
            <v>-535390.04</v>
          </cell>
          <cell r="G20">
            <v>-14173409.310000001</v>
          </cell>
        </row>
        <row r="21">
          <cell r="D21">
            <v>8</v>
          </cell>
          <cell r="F21">
            <v>0</v>
          </cell>
          <cell r="G21">
            <v>0</v>
          </cell>
        </row>
        <row r="22">
          <cell r="D22">
            <v>9</v>
          </cell>
          <cell r="F22">
            <v>0</v>
          </cell>
          <cell r="G22">
            <v>0</v>
          </cell>
        </row>
        <row r="23">
          <cell r="D23">
            <v>10</v>
          </cell>
          <cell r="F23">
            <v>2087031.0499999993</v>
          </cell>
          <cell r="G23">
            <v>0</v>
          </cell>
        </row>
        <row r="24">
          <cell r="F24">
            <v>1551641.0099999993</v>
          </cell>
          <cell r="G24">
            <v>-14173409.310000001</v>
          </cell>
        </row>
        <row r="25">
          <cell r="F25">
            <v>17598248.259999998</v>
          </cell>
          <cell r="G25">
            <v>14977410.459999995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5">
          <cell r="D35">
            <v>14</v>
          </cell>
          <cell r="F35">
            <v>3465350.84</v>
          </cell>
          <cell r="G35">
            <v>-24883552.890000001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9">
          <cell r="D39">
            <v>16</v>
          </cell>
          <cell r="F39">
            <v>0</v>
          </cell>
          <cell r="G39">
            <v>0</v>
          </cell>
        </row>
        <row r="40">
          <cell r="F40">
            <v>3465350.84</v>
          </cell>
          <cell r="G40">
            <v>-24883552.890000001</v>
          </cell>
        </row>
        <row r="41">
          <cell r="F41">
            <v>3465350.84</v>
          </cell>
          <cell r="G41">
            <v>-24883552.890000001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21063599.099999998</v>
          </cell>
          <cell r="G53">
            <v>-9906142.4300000053</v>
          </cell>
        </row>
        <row r="54">
          <cell r="D54">
            <v>0</v>
          </cell>
          <cell r="F54">
            <v>15767645.209999995</v>
          </cell>
          <cell r="G54">
            <v>25673787.640000004</v>
          </cell>
        </row>
        <row r="55">
          <cell r="F55">
            <v>36831244.309999995</v>
          </cell>
          <cell r="G55">
            <v>15767645.209999999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-PMF"/>
      <sheetName val="FinPer-PMF"/>
      <sheetName val="CashFlows-PMF"/>
    </sheetNames>
    <sheetDataSet>
      <sheetData sheetId="0">
        <row r="13">
          <cell r="F13" t="str">
            <v>1-01-01-010</v>
          </cell>
        </row>
      </sheetData>
      <sheetData sheetId="1">
        <row r="8">
          <cell r="I8">
            <v>2017</v>
          </cell>
        </row>
      </sheetData>
      <sheetData sheetId="2">
        <row r="8">
          <cell r="F8">
            <v>2017</v>
          </cell>
          <cell r="G8">
            <v>2016</v>
          </cell>
        </row>
        <row r="11">
          <cell r="D11">
            <v>2</v>
          </cell>
          <cell r="F11">
            <v>0</v>
          </cell>
          <cell r="G11">
            <v>0</v>
          </cell>
        </row>
        <row r="12">
          <cell r="D12">
            <v>1</v>
          </cell>
          <cell r="F12">
            <v>0</v>
          </cell>
          <cell r="G12">
            <v>0</v>
          </cell>
        </row>
        <row r="13">
          <cell r="D13">
            <v>3</v>
          </cell>
          <cell r="F13">
            <v>0</v>
          </cell>
          <cell r="G13">
            <v>0</v>
          </cell>
        </row>
        <row r="14">
          <cell r="D14">
            <v>4</v>
          </cell>
          <cell r="F14">
            <v>0</v>
          </cell>
          <cell r="G14">
            <v>0</v>
          </cell>
        </row>
        <row r="15">
          <cell r="D15">
            <v>5</v>
          </cell>
          <cell r="F15">
            <v>0</v>
          </cell>
          <cell r="G15">
            <v>0</v>
          </cell>
        </row>
        <row r="16">
          <cell r="D16">
            <v>6</v>
          </cell>
          <cell r="F16">
            <v>0</v>
          </cell>
          <cell r="G16">
            <v>1255238.99</v>
          </cell>
        </row>
        <row r="17">
          <cell r="F17">
            <v>0</v>
          </cell>
          <cell r="G17">
            <v>1255238.99</v>
          </cell>
        </row>
        <row r="20">
          <cell r="D20">
            <v>7</v>
          </cell>
          <cell r="F20">
            <v>0</v>
          </cell>
          <cell r="G20">
            <v>0</v>
          </cell>
        </row>
        <row r="21">
          <cell r="D21">
            <v>8</v>
          </cell>
          <cell r="F21">
            <v>0</v>
          </cell>
          <cell r="G21">
            <v>0</v>
          </cell>
        </row>
        <row r="22">
          <cell r="D22">
            <v>9</v>
          </cell>
          <cell r="F22">
            <v>0</v>
          </cell>
          <cell r="G22">
            <v>0</v>
          </cell>
        </row>
        <row r="23">
          <cell r="D23">
            <v>10</v>
          </cell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1255238.99</v>
          </cell>
        </row>
        <row r="29">
          <cell r="D29">
            <v>11</v>
          </cell>
          <cell r="F29">
            <v>0</v>
          </cell>
          <cell r="G29">
            <v>0</v>
          </cell>
        </row>
        <row r="30">
          <cell r="D30">
            <v>12</v>
          </cell>
          <cell r="F30">
            <v>0</v>
          </cell>
          <cell r="G30">
            <v>0</v>
          </cell>
        </row>
        <row r="31">
          <cell r="D31">
            <v>13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5">
          <cell r="D35">
            <v>14</v>
          </cell>
          <cell r="F35">
            <v>0</v>
          </cell>
          <cell r="G35">
            <v>-5978100.0000000009</v>
          </cell>
        </row>
        <row r="36">
          <cell r="D36">
            <v>15</v>
          </cell>
          <cell r="F36">
            <v>0</v>
          </cell>
          <cell r="G36">
            <v>0</v>
          </cell>
        </row>
        <row r="39">
          <cell r="D39">
            <v>16</v>
          </cell>
          <cell r="F39">
            <v>0</v>
          </cell>
          <cell r="G39">
            <v>0</v>
          </cell>
        </row>
        <row r="40">
          <cell r="F40">
            <v>0</v>
          </cell>
          <cell r="G40">
            <v>-5978100.0000000009</v>
          </cell>
        </row>
        <row r="41">
          <cell r="F41">
            <v>0</v>
          </cell>
          <cell r="G41">
            <v>-5978100.0000000009</v>
          </cell>
        </row>
        <row r="44">
          <cell r="D44">
            <v>18</v>
          </cell>
          <cell r="F44">
            <v>0</v>
          </cell>
          <cell r="G44">
            <v>0</v>
          </cell>
        </row>
        <row r="45">
          <cell r="D45">
            <v>17</v>
          </cell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9">
          <cell r="D49">
            <v>19</v>
          </cell>
          <cell r="F49">
            <v>0</v>
          </cell>
          <cell r="G49">
            <v>0</v>
          </cell>
        </row>
        <row r="50">
          <cell r="D50">
            <v>20</v>
          </cell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0</v>
          </cell>
          <cell r="G53">
            <v>-4722861.0100000007</v>
          </cell>
        </row>
        <row r="54">
          <cell r="D54">
            <v>0</v>
          </cell>
          <cell r="F54">
            <v>120337.04999999981</v>
          </cell>
          <cell r="G54">
            <v>4843198.0600000005</v>
          </cell>
        </row>
        <row r="55">
          <cell r="F55">
            <v>120337.04999999981</v>
          </cell>
          <cell r="G55">
            <v>120337.04999999981</v>
          </cell>
        </row>
        <row r="56">
          <cell r="F56">
            <v>-1.1641532182693481E-9</v>
          </cell>
          <cell r="G56">
            <v>-1.1641532182693481E-9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-0.249977111117893"/>
    <pageSetUpPr fitToPage="1"/>
  </sheetPr>
  <dimension ref="A1:Q63"/>
  <sheetViews>
    <sheetView showGridLines="0" tabSelected="1" zoomScaleNormal="100" workbookViewId="0">
      <pane xSplit="7" ySplit="8" topLeftCell="H50" activePane="bottomRight" state="frozen"/>
      <selection activeCell="F29" sqref="F29"/>
      <selection pane="topRight" activeCell="F29" sqref="F29"/>
      <selection pane="bottomLeft" activeCell="F29" sqref="F29"/>
      <selection pane="bottomRight" activeCell="U55" sqref="U55"/>
    </sheetView>
  </sheetViews>
  <sheetFormatPr defaultColWidth="8.88671875" defaultRowHeight="15.6" outlineLevelCol="1" x14ac:dyDescent="0.3"/>
  <cols>
    <col min="1" max="1" width="2.6640625" style="1" customWidth="1"/>
    <col min="2" max="2" width="4" style="1" customWidth="1"/>
    <col min="3" max="3" width="43.6640625" style="1" customWidth="1"/>
    <col min="4" max="4" width="12.5546875" style="2" hidden="1" customWidth="1" outlineLevel="1"/>
    <col min="5" max="5" width="5.88671875" style="2" hidden="1" customWidth="1" collapsed="1"/>
    <col min="6" max="6" width="19.33203125" style="3" customWidth="1"/>
    <col min="7" max="7" width="19.21875" style="3" customWidth="1"/>
    <col min="8" max="15" width="17.6640625" style="3" hidden="1" customWidth="1" outlineLevel="1"/>
    <col min="16" max="16" width="8.88671875" style="4" collapsed="1"/>
    <col min="17" max="17" width="8.88671875" style="5"/>
    <col min="18" max="16384" width="8.88671875" style="6"/>
  </cols>
  <sheetData>
    <row r="1" spans="1:17" x14ac:dyDescent="0.3">
      <c r="Q1" s="5">
        <v>1</v>
      </c>
    </row>
    <row r="2" spans="1:17" ht="20.399999999999999" x14ac:dyDescent="0.35">
      <c r="C2" s="7" t="s">
        <v>0</v>
      </c>
      <c r="Q2" s="5">
        <v>1</v>
      </c>
    </row>
    <row r="3" spans="1:17" ht="20.399999999999999" x14ac:dyDescent="0.35">
      <c r="C3" s="7" t="s">
        <v>1</v>
      </c>
      <c r="Q3" s="5">
        <v>1</v>
      </c>
    </row>
    <row r="4" spans="1:17" ht="20.399999999999999" x14ac:dyDescent="0.35">
      <c r="C4" s="7" t="s">
        <v>2</v>
      </c>
      <c r="Q4" s="5">
        <v>1</v>
      </c>
    </row>
    <row r="5" spans="1:17" ht="17.399999999999999" x14ac:dyDescent="0.3">
      <c r="C5" s="8" t="str">
        <f>[4]FinPer.byFund!D5</f>
        <v>For the Year Ended December 31, 2017</v>
      </c>
      <c r="Q5" s="5">
        <v>1</v>
      </c>
    </row>
    <row r="6" spans="1:17" x14ac:dyDescent="0.3">
      <c r="C6" s="9" t="s">
        <v>3</v>
      </c>
      <c r="Q6" s="5">
        <v>1</v>
      </c>
    </row>
    <row r="7" spans="1:17" x14ac:dyDescent="0.3">
      <c r="Q7" s="5">
        <v>1</v>
      </c>
    </row>
    <row r="8" spans="1:17" s="15" customFormat="1" x14ac:dyDescent="0.3">
      <c r="A8" s="10"/>
      <c r="B8" s="10"/>
      <c r="C8" s="10"/>
      <c r="D8" s="11"/>
      <c r="E8" s="44" t="s">
        <v>59</v>
      </c>
      <c r="F8" s="12">
        <v>2017</v>
      </c>
      <c r="G8" s="12">
        <v>2016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58</v>
      </c>
      <c r="O8" s="12" t="s">
        <v>10</v>
      </c>
      <c r="P8" s="13"/>
      <c r="Q8" s="14">
        <v>1</v>
      </c>
    </row>
    <row r="9" spans="1:17" x14ac:dyDescent="0.3">
      <c r="B9" s="10" t="s">
        <v>11</v>
      </c>
      <c r="Q9" s="5">
        <v>1</v>
      </c>
    </row>
    <row r="10" spans="1:17" x14ac:dyDescent="0.3">
      <c r="B10" s="10" t="s">
        <v>12</v>
      </c>
      <c r="Q10" s="5">
        <v>1</v>
      </c>
    </row>
    <row r="11" spans="1:17" ht="19.5" customHeight="1" x14ac:dyDescent="0.3">
      <c r="B11" s="1" t="s">
        <v>13</v>
      </c>
      <c r="C11" s="1" t="s">
        <v>14</v>
      </c>
      <c r="D11" s="2">
        <v>2</v>
      </c>
      <c r="F11" s="16">
        <f>VLOOKUP(D11,'[4]CashFlows.byFund'!D:F,3,FALSE)</f>
        <v>8234942.9299999997</v>
      </c>
      <c r="G11" s="16">
        <f>SUM(H11:J11)</f>
        <v>8601393.0900000017</v>
      </c>
      <c r="H11" s="16">
        <f>VLOOKUP(D11,'[10]CashFlows-GF'!$D:$G,4,FALSE)</f>
        <v>5892756.2800000012</v>
      </c>
      <c r="I11" s="16">
        <f>VLOOKUP(D11,'[5]CashFlows-SEF'!$D:$G,4,FALSE)</f>
        <v>2708636.81</v>
      </c>
      <c r="J11" s="16">
        <f>SUM(K11:O11)</f>
        <v>0</v>
      </c>
      <c r="K11" s="16"/>
      <c r="L11" s="16"/>
      <c r="M11" s="16"/>
      <c r="N11" s="16"/>
      <c r="O11" s="16"/>
      <c r="Q11" s="5">
        <f>IF(F11&lt;&gt;0,1,"")</f>
        <v>1</v>
      </c>
    </row>
    <row r="12" spans="1:17" ht="19.5" customHeight="1" x14ac:dyDescent="0.3">
      <c r="C12" s="1" t="s">
        <v>15</v>
      </c>
      <c r="D12" s="2">
        <v>1</v>
      </c>
      <c r="F12" s="3">
        <f>VLOOKUP(D12,'[4]CashFlows.byFund'!D:F,3,FALSE)</f>
        <v>124657816.66</v>
      </c>
      <c r="G12" s="3">
        <f t="shared" ref="G12:G16" si="0">SUM(H12:J12)</f>
        <v>110493409</v>
      </c>
      <c r="H12" s="3">
        <f>VLOOKUP(D12,'[10]CashFlows-GF'!$D:$G,4,FALSE)</f>
        <v>110493409</v>
      </c>
      <c r="I12" s="3">
        <f>VLOOKUP(D12,'[5]CashFlows-SEF'!$D:$G,4,FALSE)</f>
        <v>0</v>
      </c>
      <c r="J12" s="3">
        <f t="shared" ref="J12:J16" si="1">SUM(K12:O12)</f>
        <v>0</v>
      </c>
      <c r="Q12" s="5">
        <f t="shared" ref="Q12:Q16" si="2">IF(F12&lt;&gt;0,1,"")</f>
        <v>1</v>
      </c>
    </row>
    <row r="13" spans="1:17" ht="19.5" customHeight="1" x14ac:dyDescent="0.3">
      <c r="C13" s="1" t="s">
        <v>16</v>
      </c>
      <c r="D13" s="2">
        <v>3</v>
      </c>
      <c r="F13" s="3">
        <f>VLOOKUP(D13,'[4]CashFlows.byFund'!D:F,3,FALSE)</f>
        <v>6340675.9099999992</v>
      </c>
      <c r="G13" s="3">
        <f t="shared" si="0"/>
        <v>2790699.3600000003</v>
      </c>
      <c r="H13" s="3">
        <f>VLOOKUP(D13,'[10]CashFlows-GF'!$D:$G,4,FALSE)</f>
        <v>2790699.3600000003</v>
      </c>
      <c r="I13" s="3">
        <f>VLOOKUP(D13,'[5]CashFlows-SEF'!$D:$G,4,FALSE)</f>
        <v>0</v>
      </c>
      <c r="J13" s="3">
        <f t="shared" si="1"/>
        <v>0</v>
      </c>
      <c r="Q13" s="5">
        <f t="shared" si="2"/>
        <v>1</v>
      </c>
    </row>
    <row r="14" spans="1:17" ht="19.5" customHeight="1" x14ac:dyDescent="0.3">
      <c r="C14" s="1" t="s">
        <v>17</v>
      </c>
      <c r="D14" s="2">
        <v>4</v>
      </c>
      <c r="F14" s="3">
        <f>VLOOKUP(D14,'[4]CashFlows.byFund'!D:F,3,FALSE)</f>
        <v>264955.56</v>
      </c>
      <c r="G14" s="3">
        <f t="shared" si="0"/>
        <v>216235.86000000002</v>
      </c>
      <c r="H14" s="3">
        <f>VLOOKUP(D14,'[10]CashFlows-GF'!$D:$G,4,FALSE)</f>
        <v>203360.41</v>
      </c>
      <c r="I14" s="3">
        <f>VLOOKUP(D14,'[5]CashFlows-SEF'!$D:$G,4,FALSE)</f>
        <v>0</v>
      </c>
      <c r="J14" s="3">
        <f t="shared" si="1"/>
        <v>12875.45</v>
      </c>
      <c r="L14" s="3">
        <f>VLOOKUP(D14,'[6]CashFlows-KCF'!$D:$G,4,FALSE)</f>
        <v>1553.88</v>
      </c>
      <c r="M14" s="3">
        <f>VLOOKUP(D14,'[7]CashFlows-PHF'!$D:$G,4,FALSE)</f>
        <v>1327.96</v>
      </c>
      <c r="N14" s="3">
        <v>9993.61</v>
      </c>
      <c r="Q14" s="5">
        <f t="shared" si="2"/>
        <v>1</v>
      </c>
    </row>
    <row r="15" spans="1:17" ht="19.5" hidden="1" customHeight="1" x14ac:dyDescent="0.3">
      <c r="C15" s="1" t="s">
        <v>18</v>
      </c>
      <c r="D15" s="2">
        <v>5</v>
      </c>
      <c r="E15" s="1"/>
      <c r="F15" s="17">
        <f>VLOOKUP(D15,'[4]CashFlows.byFund'!D:F,3,FALSE)</f>
        <v>0</v>
      </c>
      <c r="G15" s="17">
        <f t="shared" si="0"/>
        <v>0</v>
      </c>
      <c r="H15" s="17">
        <f>VLOOKUP(D15,'[10]CashFlows-GF'!$D:$G,4,FALSE)</f>
        <v>0</v>
      </c>
      <c r="I15" s="17">
        <f>VLOOKUP(D15,'[5]CashFlows-SEF'!$D:$G,4,FALSE)</f>
        <v>0</v>
      </c>
      <c r="J15" s="17">
        <f t="shared" si="1"/>
        <v>0</v>
      </c>
      <c r="K15" s="17"/>
      <c r="L15" s="17"/>
      <c r="M15" s="17"/>
      <c r="N15" s="17"/>
      <c r="O15" s="17"/>
      <c r="Q15" s="5" t="str">
        <f t="shared" si="2"/>
        <v/>
      </c>
    </row>
    <row r="16" spans="1:17" ht="19.5" customHeight="1" x14ac:dyDescent="0.3">
      <c r="C16" s="1" t="s">
        <v>19</v>
      </c>
      <c r="D16" s="2">
        <v>6</v>
      </c>
      <c r="F16" s="3">
        <f>VLOOKUP(D16,'[4]CashFlows.byFund'!D:F,3,FALSE)</f>
        <v>164170903.59999999</v>
      </c>
      <c r="G16" s="3">
        <f t="shared" si="0"/>
        <v>114754147.13</v>
      </c>
      <c r="H16" s="3">
        <f>VLOOKUP(D16,'[10]CashFlows-GF'!$D:$G,4,FALSE)</f>
        <v>243035.45000000065</v>
      </c>
      <c r="I16" s="3">
        <f>VLOOKUP(D16,'[5]CashFlows-SEF'!$D:$G,4,FALSE)</f>
        <v>0</v>
      </c>
      <c r="J16" s="3">
        <f t="shared" si="1"/>
        <v>114511111.67999999</v>
      </c>
      <c r="K16" s="3">
        <f>VLOOKUP(D16,'[8]CashFlows-TF'!$D:$G,4,FALSE)</f>
        <v>29150819.769999996</v>
      </c>
      <c r="L16" s="3">
        <f>VLOOKUP(D16,'[6]CashFlows-KCF'!$D:$G,4,FALSE)</f>
        <v>3927252.92</v>
      </c>
      <c r="M16" s="3">
        <f>VLOOKUP(D16,'[7]CashFlows-PHF'!$D:$G,4,FALSE)</f>
        <v>1967800</v>
      </c>
      <c r="N16" s="3">
        <v>78210000</v>
      </c>
      <c r="O16" s="3">
        <f>VLOOKUP(D16,'[9]CashFlows-PMF'!$D:$G,4,FALSE)</f>
        <v>1255238.99</v>
      </c>
      <c r="Q16" s="5">
        <f t="shared" si="2"/>
        <v>1</v>
      </c>
    </row>
    <row r="17" spans="1:17" x14ac:dyDescent="0.3">
      <c r="A17" s="6"/>
      <c r="C17" s="10" t="s">
        <v>20</v>
      </c>
      <c r="F17" s="18">
        <f>SUM(F11:F16)</f>
        <v>303669294.65999997</v>
      </c>
      <c r="G17" s="18">
        <f>SUM(G11:G16)</f>
        <v>236855884.44</v>
      </c>
      <c r="H17" s="18">
        <f t="shared" ref="H17:O17" si="3">SUM(H11:H16)</f>
        <v>119623260.5</v>
      </c>
      <c r="I17" s="18">
        <f t="shared" si="3"/>
        <v>2708636.81</v>
      </c>
      <c r="J17" s="18">
        <f t="shared" si="3"/>
        <v>114523987.13</v>
      </c>
      <c r="K17" s="18">
        <f t="shared" si="3"/>
        <v>29150819.769999996</v>
      </c>
      <c r="L17" s="18">
        <f t="shared" si="3"/>
        <v>3928806.8</v>
      </c>
      <c r="M17" s="18">
        <f t="shared" si="3"/>
        <v>1969127.96</v>
      </c>
      <c r="N17" s="18">
        <f t="shared" si="3"/>
        <v>78219993.609999999</v>
      </c>
      <c r="O17" s="18">
        <f t="shared" si="3"/>
        <v>1255238.99</v>
      </c>
      <c r="Q17" s="5">
        <v>1</v>
      </c>
    </row>
    <row r="18" spans="1:17" x14ac:dyDescent="0.3">
      <c r="A18" s="6"/>
      <c r="B18" s="10" t="s">
        <v>21</v>
      </c>
      <c r="Q18" s="5">
        <v>1</v>
      </c>
    </row>
    <row r="19" spans="1:17" ht="19.5" hidden="1" customHeight="1" x14ac:dyDescent="0.3">
      <c r="A19" s="6"/>
      <c r="C19" s="1" t="s">
        <v>22</v>
      </c>
      <c r="E19" s="1"/>
      <c r="F19" s="17"/>
      <c r="G19" s="17"/>
      <c r="H19" s="17"/>
      <c r="I19" s="17"/>
      <c r="J19" s="17"/>
      <c r="K19" s="17"/>
      <c r="L19" s="17"/>
      <c r="M19" s="17"/>
      <c r="N19" s="17"/>
      <c r="O19" s="17"/>
      <c r="Q19" s="5" t="str">
        <f>IF(F19&lt;&gt;0,1,"")</f>
        <v/>
      </c>
    </row>
    <row r="20" spans="1:17" ht="19.5" customHeight="1" x14ac:dyDescent="0.3">
      <c r="A20" s="6"/>
      <c r="C20" s="1" t="s">
        <v>23</v>
      </c>
      <c r="D20" s="2">
        <v>7</v>
      </c>
      <c r="F20" s="3">
        <f>VLOOKUP(D20,'[4]CashFlows.byFund'!D:F,3,FALSE)</f>
        <v>-130227591.19750001</v>
      </c>
      <c r="G20" s="3">
        <f>SUM(H20:J20)</f>
        <v>-39783362.200000003</v>
      </c>
      <c r="H20" s="3">
        <f>VLOOKUP(D20,'[10]CashFlows-GF'!$D:$G,4,FALSE)</f>
        <v>-23711998.170000002</v>
      </c>
      <c r="I20" s="3">
        <f>VLOOKUP(D20,'[5]CashFlows-SEF'!$D:$G,4,FALSE)</f>
        <v>-1687263.3900000018</v>
      </c>
      <c r="J20" s="3">
        <f t="shared" ref="J20:J23" si="4">SUM(K20:O20)</f>
        <v>-14384100.640000001</v>
      </c>
      <c r="K20" s="3">
        <f>VLOOKUP(D20,'[8]CashFlows-TF'!$D:$G,4,FALSE)</f>
        <v>-14173409.310000001</v>
      </c>
      <c r="L20" s="3">
        <f>VLOOKUP(D20,'[6]CashFlows-KCF'!$D:$G,4,FALSE)</f>
        <v>-122635.88</v>
      </c>
      <c r="M20" s="3">
        <f>VLOOKUP(D20,'[7]CashFlows-PHF'!$D:$G,4,FALSE)</f>
        <v>-88055.45</v>
      </c>
      <c r="O20" s="3">
        <f>VLOOKUP(D20,'[9]CashFlows-PMF'!$D:$G,4,FALSE)</f>
        <v>0</v>
      </c>
      <c r="Q20" s="5">
        <f>IF(F20&lt;&gt;0,1,"")</f>
        <v>1</v>
      </c>
    </row>
    <row r="21" spans="1:17" ht="19.5" customHeight="1" x14ac:dyDescent="0.3">
      <c r="A21" s="6"/>
      <c r="C21" s="1" t="s">
        <v>24</v>
      </c>
      <c r="D21" s="2">
        <v>8</v>
      </c>
      <c r="F21" s="3">
        <f>VLOOKUP(D21,'[4]CashFlows.byFund'!D:F,3,FALSE)</f>
        <v>-43884888.829999991</v>
      </c>
      <c r="G21" s="3">
        <f t="shared" ref="G21:G23" si="5">SUM(H21:J21)</f>
        <v>-42644522.219999991</v>
      </c>
      <c r="H21" s="3">
        <f>VLOOKUP(D21,'[10]CashFlows-GF'!$D:$G,4,FALSE)</f>
        <v>-40736648.219999991</v>
      </c>
      <c r="I21" s="3">
        <f>VLOOKUP(D21,'[5]CashFlows-SEF'!$D:$G,4,FALSE)</f>
        <v>0</v>
      </c>
      <c r="J21" s="3">
        <f t="shared" si="4"/>
        <v>-1907874</v>
      </c>
      <c r="K21" s="3">
        <f>VLOOKUP(D21,'[8]CashFlows-TF'!$D:$G,4,FALSE)</f>
        <v>0</v>
      </c>
      <c r="L21" s="3">
        <v>-1514314</v>
      </c>
      <c r="M21" s="3">
        <f>VLOOKUP(D21,'[7]CashFlows-PHF'!$D:$G,4,FALSE)</f>
        <v>-393560</v>
      </c>
      <c r="Q21" s="5">
        <f>IF(F21&lt;&gt;0,1,"")</f>
        <v>1</v>
      </c>
    </row>
    <row r="22" spans="1:17" ht="19.5" customHeight="1" x14ac:dyDescent="0.3">
      <c r="A22" s="6"/>
      <c r="C22" s="1" t="s">
        <v>25</v>
      </c>
      <c r="D22" s="2">
        <v>9</v>
      </c>
      <c r="F22" s="3">
        <f>VLOOKUP(D22,'[4]CashFlows.byFund'!D:F,3,FALSE)</f>
        <v>-1536792.79</v>
      </c>
      <c r="G22" s="3">
        <f t="shared" si="5"/>
        <v>-1964206.58</v>
      </c>
      <c r="H22" s="3">
        <f>VLOOKUP(D22,'[10]CashFlows-GF'!$D:$G,4,FALSE)</f>
        <v>-1964206.58</v>
      </c>
      <c r="I22" s="3">
        <f>VLOOKUP(D22,'[5]CashFlows-SEF'!$D:$G,4,FALSE)</f>
        <v>0</v>
      </c>
      <c r="J22" s="3">
        <f t="shared" si="4"/>
        <v>0</v>
      </c>
      <c r="Q22" s="5">
        <f>IF(F22&lt;&gt;0,1,"")</f>
        <v>1</v>
      </c>
    </row>
    <row r="23" spans="1:17" ht="19.5" customHeight="1" x14ac:dyDescent="0.3">
      <c r="A23" s="6"/>
      <c r="C23" s="1" t="s">
        <v>26</v>
      </c>
      <c r="D23" s="2">
        <v>10</v>
      </c>
      <c r="F23" s="3">
        <f>VLOOKUP(D23,'[4]CashFlows.byFund'!D:F,3,FALSE)</f>
        <v>-6533452.1724999882</v>
      </c>
      <c r="G23" s="3">
        <f t="shared" si="5"/>
        <v>-9163319.948875092</v>
      </c>
      <c r="H23" s="3">
        <f>VLOOKUP(D23,'[10]CashFlows-GF'!$D:$G,4,FALSE)</f>
        <v>-9061199.7188750915</v>
      </c>
      <c r="I23" s="3">
        <f>VLOOKUP(D23,'[5]CashFlows-SEF'!$D:$G,4,FALSE)</f>
        <v>0</v>
      </c>
      <c r="J23" s="3">
        <f t="shared" si="4"/>
        <v>-102120.23</v>
      </c>
      <c r="K23" s="3">
        <f>VLOOKUP(D23,'[8]CashFlows-TF'!$D:$G,4,FALSE)</f>
        <v>0</v>
      </c>
      <c r="L23" s="3">
        <f>VLOOKUP(D23,'[6]CashFlows-KCF'!$D:$G,4,FALSE)</f>
        <v>-102120.23</v>
      </c>
      <c r="M23" s="3">
        <f>VLOOKUP(D23,'[7]CashFlows-PHF'!$D:$G,4,FALSE)</f>
        <v>0</v>
      </c>
      <c r="O23" s="3">
        <f>VLOOKUP(D23,'[9]CashFlows-PMF'!$D:$G,4,FALSE)</f>
        <v>0</v>
      </c>
      <c r="Q23" s="5">
        <f>IF(F23&lt;&gt;0,1,"")</f>
        <v>1</v>
      </c>
    </row>
    <row r="24" spans="1:17" x14ac:dyDescent="0.3">
      <c r="A24" s="6"/>
      <c r="C24" s="10" t="s">
        <v>27</v>
      </c>
      <c r="F24" s="18">
        <f>SUM(F19:F23)</f>
        <v>-182182724.98999998</v>
      </c>
      <c r="G24" s="18">
        <f>SUM(G19:G23)</f>
        <v>-93555410.94887507</v>
      </c>
      <c r="H24" s="18">
        <f t="shared" ref="H24:O24" si="6">SUM(H19:H23)</f>
        <v>-75474052.688875079</v>
      </c>
      <c r="I24" s="18">
        <f t="shared" si="6"/>
        <v>-1687263.3900000018</v>
      </c>
      <c r="J24" s="18">
        <f t="shared" si="6"/>
        <v>-16394094.870000001</v>
      </c>
      <c r="K24" s="18">
        <f t="shared" si="6"/>
        <v>-14173409.310000001</v>
      </c>
      <c r="L24" s="18">
        <f t="shared" si="6"/>
        <v>-1739070.1099999999</v>
      </c>
      <c r="M24" s="18">
        <f t="shared" si="6"/>
        <v>-481615.45</v>
      </c>
      <c r="N24" s="18">
        <f t="shared" si="6"/>
        <v>0</v>
      </c>
      <c r="O24" s="18">
        <f t="shared" si="6"/>
        <v>0</v>
      </c>
      <c r="Q24" s="5">
        <v>1</v>
      </c>
    </row>
    <row r="25" spans="1:17" x14ac:dyDescent="0.3">
      <c r="A25" s="6"/>
      <c r="B25" s="10" t="s">
        <v>28</v>
      </c>
      <c r="E25" s="2">
        <v>23</v>
      </c>
      <c r="F25" s="18">
        <f>F17+F24</f>
        <v>121486569.66999999</v>
      </c>
      <c r="G25" s="18">
        <f>G17+G24</f>
        <v>143300473.49112493</v>
      </c>
      <c r="H25" s="18">
        <f t="shared" ref="H25:O25" si="7">H17+H24</f>
        <v>44149207.811124921</v>
      </c>
      <c r="I25" s="18">
        <f t="shared" si="7"/>
        <v>1021373.4199999983</v>
      </c>
      <c r="J25" s="18">
        <f t="shared" si="7"/>
        <v>98129892.25999999</v>
      </c>
      <c r="K25" s="18">
        <f t="shared" si="7"/>
        <v>14977410.459999995</v>
      </c>
      <c r="L25" s="18">
        <f t="shared" si="7"/>
        <v>2189736.69</v>
      </c>
      <c r="M25" s="18">
        <f t="shared" si="7"/>
        <v>1487512.51</v>
      </c>
      <c r="N25" s="18">
        <f t="shared" si="7"/>
        <v>78219993.609999999</v>
      </c>
      <c r="O25" s="18">
        <f t="shared" si="7"/>
        <v>1255238.99</v>
      </c>
      <c r="Q25" s="5">
        <v>1</v>
      </c>
    </row>
    <row r="26" spans="1:17" s="19" customFormat="1" x14ac:dyDescent="0.3">
      <c r="B26" s="20" t="s">
        <v>29</v>
      </c>
      <c r="C26" s="21"/>
      <c r="D26" s="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5">
        <v>1</v>
      </c>
    </row>
    <row r="27" spans="1:17" x14ac:dyDescent="0.3">
      <c r="A27" s="6"/>
      <c r="B27" s="10" t="s">
        <v>12</v>
      </c>
      <c r="Q27" s="5">
        <v>1</v>
      </c>
    </row>
    <row r="28" spans="1:17" ht="19.5" hidden="1" customHeight="1" x14ac:dyDescent="0.3">
      <c r="A28" s="6"/>
      <c r="C28" s="1" t="s">
        <v>30</v>
      </c>
      <c r="E28" s="1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5" t="str">
        <f>IF(F28&lt;&gt;0,1,"")</f>
        <v/>
      </c>
    </row>
    <row r="29" spans="1:17" ht="19.5" hidden="1" customHeight="1" x14ac:dyDescent="0.3">
      <c r="A29" s="6"/>
      <c r="C29" s="1" t="s">
        <v>31</v>
      </c>
      <c r="D29" s="2">
        <v>11</v>
      </c>
      <c r="E29" s="1"/>
      <c r="F29" s="17">
        <f>VLOOKUP(D29,'[4]CashFlows.byFund'!D:F,3,FALSE)</f>
        <v>0</v>
      </c>
      <c r="G29" s="17">
        <f t="shared" ref="G29:G31" si="8">SUM(H29:J29)</f>
        <v>0</v>
      </c>
      <c r="H29" s="17">
        <f>VLOOKUP(D29,'[10]CashFlows-GF'!$D:$G,4,FALSE)</f>
        <v>0</v>
      </c>
      <c r="I29" s="17">
        <f>VLOOKUP(D29,'[5]CashFlows-SEF'!$D:$G,4,FALSE)</f>
        <v>0</v>
      </c>
      <c r="J29" s="17">
        <f t="shared" ref="J29:J31" si="9">SUM(K29:O29)</f>
        <v>0</v>
      </c>
      <c r="K29" s="17"/>
      <c r="L29" s="17"/>
      <c r="M29" s="17"/>
      <c r="N29" s="17"/>
      <c r="O29" s="17"/>
      <c r="Q29" s="5" t="str">
        <f>IF(F29&lt;&gt;0,1,"")</f>
        <v/>
      </c>
    </row>
    <row r="30" spans="1:17" ht="19.5" hidden="1" customHeight="1" x14ac:dyDescent="0.3">
      <c r="A30" s="6"/>
      <c r="C30" s="1" t="s">
        <v>32</v>
      </c>
      <c r="D30" s="2">
        <v>12</v>
      </c>
      <c r="E30" s="1"/>
      <c r="F30" s="17">
        <f>VLOOKUP(D30,'[4]CashFlows.byFund'!D:F,3,FALSE)</f>
        <v>0</v>
      </c>
      <c r="G30" s="17">
        <f t="shared" si="8"/>
        <v>0</v>
      </c>
      <c r="H30" s="17">
        <f>VLOOKUP(D30,'[10]CashFlows-GF'!$D:$G,4,FALSE)</f>
        <v>0</v>
      </c>
      <c r="I30" s="17">
        <f>VLOOKUP(D30,'[5]CashFlows-SEF'!$D:$G,4,FALSE)</f>
        <v>0</v>
      </c>
      <c r="J30" s="17">
        <f t="shared" si="9"/>
        <v>0</v>
      </c>
      <c r="K30" s="17"/>
      <c r="L30" s="17"/>
      <c r="M30" s="17"/>
      <c r="N30" s="17"/>
      <c r="O30" s="17"/>
      <c r="Q30" s="5" t="str">
        <f>IF(F30&lt;&gt;0,1,"")</f>
        <v/>
      </c>
    </row>
    <row r="31" spans="1:17" ht="19.5" hidden="1" customHeight="1" x14ac:dyDescent="0.3">
      <c r="A31" s="6"/>
      <c r="C31" s="1" t="s">
        <v>33</v>
      </c>
      <c r="D31" s="2">
        <v>13</v>
      </c>
      <c r="E31" s="1"/>
      <c r="F31" s="17">
        <f>VLOOKUP(D31,'[4]CashFlows.byFund'!D:F,3,FALSE)</f>
        <v>0</v>
      </c>
      <c r="G31" s="17">
        <f t="shared" si="8"/>
        <v>0</v>
      </c>
      <c r="H31" s="17">
        <f>VLOOKUP(D31,'[10]CashFlows-GF'!$D:$G,4,FALSE)</f>
        <v>0</v>
      </c>
      <c r="I31" s="17">
        <f>VLOOKUP(D31,'[5]CashFlows-SEF'!$D:$G,4,FALSE)</f>
        <v>0</v>
      </c>
      <c r="J31" s="17">
        <f t="shared" si="9"/>
        <v>0</v>
      </c>
      <c r="K31" s="17"/>
      <c r="L31" s="17"/>
      <c r="M31" s="17"/>
      <c r="N31" s="17"/>
      <c r="O31" s="17"/>
      <c r="Q31" s="5" t="str">
        <f>IF(F31&lt;&gt;0,1,"")</f>
        <v/>
      </c>
    </row>
    <row r="32" spans="1:17" x14ac:dyDescent="0.3">
      <c r="A32" s="6"/>
      <c r="C32" s="10" t="s">
        <v>20</v>
      </c>
      <c r="F32" s="18">
        <f>SUM(F28:F31)</f>
        <v>0</v>
      </c>
      <c r="G32" s="18">
        <f>SUM(G28:G31)</f>
        <v>0</v>
      </c>
      <c r="H32" s="18">
        <f t="shared" ref="H32:O32" si="10">SUM(H28:H31)</f>
        <v>0</v>
      </c>
      <c r="I32" s="18">
        <f t="shared" si="10"/>
        <v>0</v>
      </c>
      <c r="J32" s="18">
        <f t="shared" si="10"/>
        <v>0</v>
      </c>
      <c r="K32" s="18">
        <f t="shared" si="10"/>
        <v>0</v>
      </c>
      <c r="L32" s="18">
        <f t="shared" si="10"/>
        <v>0</v>
      </c>
      <c r="M32" s="18">
        <f t="shared" si="10"/>
        <v>0</v>
      </c>
      <c r="N32" s="18">
        <f t="shared" si="10"/>
        <v>0</v>
      </c>
      <c r="O32" s="18">
        <f t="shared" si="10"/>
        <v>0</v>
      </c>
      <c r="Q32" s="5">
        <v>1</v>
      </c>
    </row>
    <row r="33" spans="1:17" x14ac:dyDescent="0.3">
      <c r="B33" s="10" t="s">
        <v>21</v>
      </c>
      <c r="Q33" s="5">
        <v>1</v>
      </c>
    </row>
    <row r="34" spans="1:17" ht="19.5" hidden="1" customHeight="1" x14ac:dyDescent="0.3">
      <c r="C34" s="1" t="s">
        <v>34</v>
      </c>
      <c r="E34" s="1"/>
      <c r="F34" s="17"/>
      <c r="G34" s="17"/>
      <c r="H34" s="17"/>
      <c r="I34" s="17"/>
      <c r="J34" s="17"/>
      <c r="K34" s="17"/>
      <c r="L34" s="17"/>
      <c r="M34" s="17"/>
      <c r="N34" s="17"/>
      <c r="O34" s="17"/>
      <c r="Q34" s="5" t="str">
        <f t="shared" ref="Q34:Q38" si="11">IF(F34&lt;&gt;0,1,"")</f>
        <v/>
      </c>
    </row>
    <row r="35" spans="1:17" ht="19.5" customHeight="1" x14ac:dyDescent="0.3">
      <c r="C35" s="1" t="s">
        <v>35</v>
      </c>
      <c r="D35" s="2">
        <v>14</v>
      </c>
      <c r="F35" s="3">
        <f>VLOOKUP(D35,'[4]CashFlows.byFund'!D:F,3,FALSE)</f>
        <v>-35523839.820000023</v>
      </c>
      <c r="G35" s="3">
        <f t="shared" ref="G35:G36" si="12">SUM(H35:J35)</f>
        <v>-47650049.92112495</v>
      </c>
      <c r="H35" s="3">
        <f>VLOOKUP(D35,'[10]CashFlows-GF'!$D:$G,4,FALSE)</f>
        <v>-16589472.031124949</v>
      </c>
      <c r="I35" s="3">
        <f>VLOOKUP(D35,'[5]CashFlows-SEF'!$D:$G,4,FALSE)</f>
        <v>-74000.000000000233</v>
      </c>
      <c r="J35" s="3">
        <f t="shared" ref="J35:J36" si="13">SUM(K35:O35)</f>
        <v>-30986577.890000001</v>
      </c>
      <c r="K35" s="3">
        <f>VLOOKUP(D35,'[8]CashFlows-TF'!$D:$G,4,FALSE)</f>
        <v>-24883552.890000001</v>
      </c>
      <c r="L35" s="3">
        <f>VLOOKUP(D35,'[6]CashFlows-KCF'!$D:$G,4,FALSE)</f>
        <v>0</v>
      </c>
      <c r="M35" s="3">
        <f>VLOOKUP(D35,'[7]CashFlows-PHF'!$D:$G,4,FALSE)</f>
        <v>-124925</v>
      </c>
      <c r="O35" s="3">
        <f>VLOOKUP(D35,'[9]CashFlows-PMF'!$D:$G,4,FALSE)</f>
        <v>-5978100.0000000009</v>
      </c>
      <c r="Q35" s="5">
        <f t="shared" si="11"/>
        <v>1</v>
      </c>
    </row>
    <row r="36" spans="1:17" ht="19.5" hidden="1" customHeight="1" x14ac:dyDescent="0.3">
      <c r="C36" s="1" t="s">
        <v>36</v>
      </c>
      <c r="D36" s="2">
        <v>15</v>
      </c>
      <c r="E36" s="1"/>
      <c r="F36" s="17">
        <f>VLOOKUP(D36,'[4]CashFlows.byFund'!D:F,3,FALSE)</f>
        <v>0</v>
      </c>
      <c r="G36" s="17">
        <f t="shared" si="12"/>
        <v>0</v>
      </c>
      <c r="H36" s="17">
        <f>VLOOKUP(D36,'[10]CashFlows-GF'!$D:$G,4,FALSE)</f>
        <v>0</v>
      </c>
      <c r="I36" s="17">
        <f>VLOOKUP(D36,'[5]CashFlows-SEF'!$D:$G,4,FALSE)</f>
        <v>0</v>
      </c>
      <c r="J36" s="17">
        <f t="shared" si="13"/>
        <v>0</v>
      </c>
      <c r="K36" s="17"/>
      <c r="L36" s="17"/>
      <c r="M36" s="17"/>
      <c r="N36" s="17"/>
      <c r="O36" s="17"/>
      <c r="Q36" s="5" t="str">
        <f t="shared" si="11"/>
        <v/>
      </c>
    </row>
    <row r="37" spans="1:17" ht="19.5" hidden="1" customHeight="1" x14ac:dyDescent="0.3">
      <c r="C37" s="1" t="s">
        <v>37</v>
      </c>
      <c r="E37" s="1"/>
      <c r="F37" s="17"/>
      <c r="G37" s="17"/>
      <c r="H37" s="17"/>
      <c r="I37" s="17"/>
      <c r="J37" s="17"/>
      <c r="K37" s="17"/>
      <c r="L37" s="17"/>
      <c r="M37" s="17"/>
      <c r="N37" s="17"/>
      <c r="O37" s="17"/>
      <c r="Q37" s="5" t="str">
        <f t="shared" si="11"/>
        <v/>
      </c>
    </row>
    <row r="38" spans="1:17" ht="19.5" hidden="1" customHeight="1" x14ac:dyDescent="0.3">
      <c r="C38" s="1" t="s">
        <v>38</v>
      </c>
      <c r="E38" s="1"/>
      <c r="F38" s="17"/>
      <c r="G38" s="17"/>
      <c r="H38" s="17"/>
      <c r="I38" s="17"/>
      <c r="J38" s="17"/>
      <c r="K38" s="17"/>
      <c r="L38" s="17"/>
      <c r="M38" s="17"/>
      <c r="N38" s="17"/>
      <c r="O38" s="17"/>
      <c r="Q38" s="5" t="str">
        <f t="shared" si="11"/>
        <v/>
      </c>
    </row>
    <row r="39" spans="1:17" ht="19.5" customHeight="1" x14ac:dyDescent="0.3">
      <c r="C39" s="1" t="s">
        <v>39</v>
      </c>
      <c r="D39" s="2">
        <v>16</v>
      </c>
      <c r="F39" s="3">
        <f>VLOOKUP(D39,'[4]CashFlows.byFund'!D:F,3,FALSE)</f>
        <v>0</v>
      </c>
      <c r="G39" s="3">
        <f>SUM(H39:J39)</f>
        <v>-13873533.75</v>
      </c>
      <c r="H39" s="3">
        <f>VLOOKUP(D39,'[10]CashFlows-GF'!$D:$G,4,FALSE)</f>
        <v>-11933533.75</v>
      </c>
      <c r="I39" s="3">
        <f>VLOOKUP(D39,'[5]CashFlows-SEF'!$D:$G,4,FALSE)</f>
        <v>0</v>
      </c>
      <c r="J39" s="3">
        <f>SUM(K39:O39)</f>
        <v>-1940000</v>
      </c>
      <c r="L39" s="3">
        <f>VLOOKUP(D39,'[6]CashFlows-KCF'!$D:$G,4,FALSE)</f>
        <v>-1940000</v>
      </c>
      <c r="Q39" s="5">
        <v>1</v>
      </c>
    </row>
    <row r="40" spans="1:17" x14ac:dyDescent="0.3">
      <c r="A40" s="26" t="s">
        <v>40</v>
      </c>
      <c r="B40" s="26"/>
      <c r="C40" s="10" t="s">
        <v>27</v>
      </c>
      <c r="F40" s="18">
        <f>SUM(F34:F39)</f>
        <v>-35523839.820000023</v>
      </c>
      <c r="G40" s="18">
        <f>SUM(G34:G39)</f>
        <v>-61523583.67112495</v>
      </c>
      <c r="H40" s="18">
        <f t="shared" ref="H40:O40" si="14">SUM(H34:H39)</f>
        <v>-28523005.781124949</v>
      </c>
      <c r="I40" s="18">
        <f t="shared" si="14"/>
        <v>-74000.000000000233</v>
      </c>
      <c r="J40" s="18">
        <f t="shared" si="14"/>
        <v>-32926577.890000001</v>
      </c>
      <c r="K40" s="18">
        <f t="shared" si="14"/>
        <v>-24883552.890000001</v>
      </c>
      <c r="L40" s="18">
        <f>SUM(L34:L39)</f>
        <v>-1940000</v>
      </c>
      <c r="M40" s="18">
        <f t="shared" si="14"/>
        <v>-124925</v>
      </c>
      <c r="N40" s="18">
        <f t="shared" si="14"/>
        <v>0</v>
      </c>
      <c r="O40" s="18">
        <f t="shared" si="14"/>
        <v>-5978100.0000000009</v>
      </c>
      <c r="Q40" s="5">
        <v>1</v>
      </c>
    </row>
    <row r="41" spans="1:17" x14ac:dyDescent="0.3">
      <c r="B41" s="10" t="s">
        <v>41</v>
      </c>
      <c r="F41" s="18">
        <f>F32+F40</f>
        <v>-35523839.820000023</v>
      </c>
      <c r="G41" s="18">
        <f>G32+G40</f>
        <v>-61523583.67112495</v>
      </c>
      <c r="H41" s="18">
        <f t="shared" ref="H41:O41" si="15">H32+H40</f>
        <v>-28523005.781124949</v>
      </c>
      <c r="I41" s="18">
        <f t="shared" si="15"/>
        <v>-74000.000000000233</v>
      </c>
      <c r="J41" s="18">
        <f t="shared" si="15"/>
        <v>-32926577.890000001</v>
      </c>
      <c r="K41" s="18">
        <f t="shared" si="15"/>
        <v>-24883552.890000001</v>
      </c>
      <c r="L41" s="18">
        <f t="shared" si="15"/>
        <v>-1940000</v>
      </c>
      <c r="M41" s="18">
        <f t="shared" si="15"/>
        <v>-124925</v>
      </c>
      <c r="N41" s="18">
        <f t="shared" si="15"/>
        <v>0</v>
      </c>
      <c r="O41" s="18">
        <f t="shared" si="15"/>
        <v>-5978100.0000000009</v>
      </c>
      <c r="Q41" s="5">
        <v>1</v>
      </c>
    </row>
    <row r="42" spans="1:17" s="19" customFormat="1" x14ac:dyDescent="0.3">
      <c r="A42" s="27"/>
      <c r="B42" s="28" t="s">
        <v>42</v>
      </c>
      <c r="C42" s="21"/>
      <c r="D42" s="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25">
        <v>1</v>
      </c>
    </row>
    <row r="43" spans="1:17" x14ac:dyDescent="0.3">
      <c r="A43" s="26"/>
      <c r="B43" s="29" t="s">
        <v>12</v>
      </c>
      <c r="Q43" s="5">
        <v>1</v>
      </c>
    </row>
    <row r="44" spans="1:17" ht="19.5" hidden="1" customHeight="1" x14ac:dyDescent="0.3">
      <c r="A44" s="26"/>
      <c r="B44" s="26"/>
      <c r="C44" s="1" t="s">
        <v>43</v>
      </c>
      <c r="D44" s="2">
        <v>18</v>
      </c>
      <c r="E44" s="1"/>
      <c r="F44" s="17">
        <f>VLOOKUP(D44,'[4]CashFlows.byFund'!D:F,3,FALSE)</f>
        <v>0</v>
      </c>
      <c r="G44" s="17">
        <f t="shared" ref="G44:G45" si="16">SUM(H44:J44)</f>
        <v>0</v>
      </c>
      <c r="H44" s="17">
        <f>VLOOKUP(D44,'[10]CashFlows-GF'!$D:$G,4,FALSE)</f>
        <v>0</v>
      </c>
      <c r="I44" s="17">
        <f>VLOOKUP(D44,'[5]CashFlows-SEF'!$D:$G,4,FALSE)</f>
        <v>0</v>
      </c>
      <c r="J44" s="17">
        <f t="shared" ref="J44:J45" si="17">SUM(K44:O44)</f>
        <v>0</v>
      </c>
      <c r="K44" s="17">
        <f>VLOOKUP(D44,'[8]CashFlows-TF'!$D:$G,4,FALSE)</f>
        <v>0</v>
      </c>
      <c r="L44" s="17">
        <f>VLOOKUP(D44,'[6]CashFlows-KCF'!$D:$G,4,FALSE)</f>
        <v>0</v>
      </c>
      <c r="M44" s="17">
        <f>VLOOKUP(D44,'[7]CashFlows-PHF'!$D:$G,4,FALSE)</f>
        <v>0</v>
      </c>
      <c r="N44" s="17"/>
      <c r="O44" s="17">
        <f>VLOOKUP(D44,'[9]CashFlows-PMF'!$D:$G,4,FALSE)</f>
        <v>0</v>
      </c>
      <c r="Q44" s="5" t="str">
        <f>IF(F44&lt;&gt;0,1,"")</f>
        <v/>
      </c>
    </row>
    <row r="45" spans="1:17" ht="19.5" hidden="1" customHeight="1" x14ac:dyDescent="0.3">
      <c r="A45" s="26"/>
      <c r="B45" s="26"/>
      <c r="C45" s="1" t="s">
        <v>44</v>
      </c>
      <c r="D45" s="2">
        <v>17</v>
      </c>
      <c r="F45" s="3">
        <f>VLOOKUP(D45,'[4]CashFlows.byFund'!D:F,3,FALSE)</f>
        <v>0</v>
      </c>
      <c r="G45" s="3">
        <f t="shared" si="16"/>
        <v>0</v>
      </c>
      <c r="H45" s="3">
        <f>VLOOKUP(D45,'[10]CashFlows-GF'!$D:$G,4,FALSE)</f>
        <v>0</v>
      </c>
      <c r="I45" s="3">
        <f>VLOOKUP(D45,'[5]CashFlows-SEF'!$D:$G,4,FALSE)</f>
        <v>0</v>
      </c>
      <c r="J45" s="3">
        <f t="shared" si="17"/>
        <v>0</v>
      </c>
      <c r="Q45" s="5" t="str">
        <f>IF(F45+G45&lt;&gt;0,1,"")</f>
        <v/>
      </c>
    </row>
    <row r="46" spans="1:17" x14ac:dyDescent="0.3">
      <c r="A46" s="26"/>
      <c r="B46" s="26"/>
      <c r="C46" s="10" t="s">
        <v>20</v>
      </c>
      <c r="F46" s="18">
        <f>SUM(F44:F45)</f>
        <v>0</v>
      </c>
      <c r="G46" s="18">
        <f>SUM(G44:G45)</f>
        <v>0</v>
      </c>
      <c r="H46" s="18">
        <f t="shared" ref="H46:O46" si="18">SUM(H44:H45)</f>
        <v>0</v>
      </c>
      <c r="I46" s="18">
        <f t="shared" si="18"/>
        <v>0</v>
      </c>
      <c r="J46" s="18">
        <f t="shared" si="18"/>
        <v>0</v>
      </c>
      <c r="K46" s="18">
        <f t="shared" si="18"/>
        <v>0</v>
      </c>
      <c r="L46" s="18">
        <f t="shared" si="18"/>
        <v>0</v>
      </c>
      <c r="M46" s="18">
        <f t="shared" si="18"/>
        <v>0</v>
      </c>
      <c r="N46" s="18">
        <f t="shared" si="18"/>
        <v>0</v>
      </c>
      <c r="O46" s="18">
        <f t="shared" si="18"/>
        <v>0</v>
      </c>
      <c r="Q46" s="5">
        <v>1</v>
      </c>
    </row>
    <row r="47" spans="1:17" x14ac:dyDescent="0.3">
      <c r="A47" s="26"/>
      <c r="B47" s="29" t="s">
        <v>21</v>
      </c>
      <c r="Q47" s="5">
        <v>1</v>
      </c>
    </row>
    <row r="48" spans="1:17" ht="19.5" hidden="1" customHeight="1" x14ac:dyDescent="0.3">
      <c r="A48" s="26"/>
      <c r="B48" s="26"/>
      <c r="C48" s="1" t="s">
        <v>45</v>
      </c>
      <c r="E48" s="1"/>
      <c r="F48" s="17"/>
      <c r="G48" s="17"/>
      <c r="H48" s="17"/>
      <c r="I48" s="17"/>
      <c r="J48" s="17"/>
      <c r="K48" s="17"/>
      <c r="L48" s="17"/>
      <c r="M48" s="17"/>
      <c r="N48" s="17"/>
      <c r="O48" s="17"/>
      <c r="Q48" s="5" t="str">
        <f>IF(F48&lt;&gt;0,1,"")</f>
        <v/>
      </c>
    </row>
    <row r="49" spans="1:17" ht="19.5" hidden="1" customHeight="1" x14ac:dyDescent="0.3">
      <c r="A49" s="26"/>
      <c r="B49" s="26"/>
      <c r="C49" s="1" t="s">
        <v>46</v>
      </c>
      <c r="D49" s="2">
        <v>19</v>
      </c>
      <c r="E49" s="1"/>
      <c r="F49" s="17">
        <f>VLOOKUP(D49,'[4]CashFlows.byFund'!D:F,3,FALSE)</f>
        <v>0</v>
      </c>
      <c r="G49" s="17">
        <f t="shared" ref="G49:G50" si="19">SUM(H49:J49)</f>
        <v>0</v>
      </c>
      <c r="H49" s="17">
        <f>VLOOKUP(D49,'[10]CashFlows-GF'!$D:$G,4,FALSE)</f>
        <v>0</v>
      </c>
      <c r="I49" s="17">
        <f>VLOOKUP(D49,'[5]CashFlows-SEF'!$D:$G,4,FALSE)</f>
        <v>0</v>
      </c>
      <c r="J49" s="17">
        <f t="shared" ref="J49:J50" si="20">SUM(K49:O49)</f>
        <v>0</v>
      </c>
      <c r="K49" s="17"/>
      <c r="L49" s="17"/>
      <c r="M49" s="17"/>
      <c r="N49" s="17"/>
      <c r="O49" s="17"/>
      <c r="Q49" s="5" t="str">
        <f>IF(F49&lt;&gt;0,1,"")</f>
        <v/>
      </c>
    </row>
    <row r="50" spans="1:17" ht="19.5" customHeight="1" x14ac:dyDescent="0.3">
      <c r="A50" s="26"/>
      <c r="B50" s="26"/>
      <c r="C50" s="1" t="s">
        <v>47</v>
      </c>
      <c r="D50" s="2">
        <v>20</v>
      </c>
      <c r="F50" s="3">
        <f>VLOOKUP(D50,'[4]CashFlows.byFund'!D:F,3,FALSE)</f>
        <v>-4247586.0599999987</v>
      </c>
      <c r="G50" s="3">
        <f t="shared" si="19"/>
        <v>-4896290.34</v>
      </c>
      <c r="H50" s="3">
        <f>VLOOKUP(D50,'[10]CashFlows-GF'!$D:$G,4,FALSE)</f>
        <v>-4896290.34</v>
      </c>
      <c r="I50" s="3">
        <f>VLOOKUP(D50,'[5]CashFlows-SEF'!$D:$G,4,FALSE)</f>
        <v>0</v>
      </c>
      <c r="J50" s="3">
        <f t="shared" si="20"/>
        <v>0</v>
      </c>
      <c r="Q50" s="5">
        <f>IF(F50&lt;&gt;0,1,"")</f>
        <v>1</v>
      </c>
    </row>
    <row r="51" spans="1:17" x14ac:dyDescent="0.3">
      <c r="A51" s="26" t="s">
        <v>40</v>
      </c>
      <c r="B51" s="26"/>
      <c r="C51" s="10" t="s">
        <v>27</v>
      </c>
      <c r="F51" s="18">
        <f>SUM(F49:F50)</f>
        <v>-4247586.0599999987</v>
      </c>
      <c r="G51" s="18">
        <f>SUM(G49:G50)</f>
        <v>-4896290.34</v>
      </c>
      <c r="H51" s="18">
        <f t="shared" ref="H51:O51" si="21">SUM(H49:H50)</f>
        <v>-4896290.34</v>
      </c>
      <c r="I51" s="18">
        <f t="shared" si="21"/>
        <v>0</v>
      </c>
      <c r="J51" s="18">
        <f t="shared" si="21"/>
        <v>0</v>
      </c>
      <c r="K51" s="18">
        <f t="shared" si="21"/>
        <v>0</v>
      </c>
      <c r="L51" s="18">
        <f t="shared" si="21"/>
        <v>0</v>
      </c>
      <c r="M51" s="18">
        <f t="shared" si="21"/>
        <v>0</v>
      </c>
      <c r="N51" s="18">
        <f t="shared" si="21"/>
        <v>0</v>
      </c>
      <c r="O51" s="18">
        <f t="shared" si="21"/>
        <v>0</v>
      </c>
      <c r="Q51" s="5">
        <v>1</v>
      </c>
    </row>
    <row r="52" spans="1:17" s="36" customFormat="1" ht="19.5" customHeight="1" x14ac:dyDescent="0.3">
      <c r="A52" s="30"/>
      <c r="B52" s="31" t="s">
        <v>48</v>
      </c>
      <c r="C52" s="30"/>
      <c r="D52" s="2"/>
      <c r="E52" s="32"/>
      <c r="F52" s="33">
        <f>F46+F51</f>
        <v>-4247586.0599999987</v>
      </c>
      <c r="G52" s="33">
        <f>G46+G51</f>
        <v>-4896290.34</v>
      </c>
      <c r="H52" s="33">
        <f t="shared" ref="H52:O52" si="22">H46+H51</f>
        <v>-4896290.34</v>
      </c>
      <c r="I52" s="33">
        <f t="shared" si="22"/>
        <v>0</v>
      </c>
      <c r="J52" s="33">
        <f t="shared" si="22"/>
        <v>0</v>
      </c>
      <c r="K52" s="33">
        <f t="shared" si="22"/>
        <v>0</v>
      </c>
      <c r="L52" s="33">
        <f t="shared" si="22"/>
        <v>0</v>
      </c>
      <c r="M52" s="33">
        <f t="shared" si="22"/>
        <v>0</v>
      </c>
      <c r="N52" s="33">
        <f t="shared" si="22"/>
        <v>0</v>
      </c>
      <c r="O52" s="33">
        <f t="shared" si="22"/>
        <v>0</v>
      </c>
      <c r="P52" s="34"/>
      <c r="Q52" s="35">
        <v>1</v>
      </c>
    </row>
    <row r="53" spans="1:17" s="36" customFormat="1" ht="19.5" customHeight="1" x14ac:dyDescent="0.3">
      <c r="A53" s="30"/>
      <c r="B53" s="31" t="s">
        <v>49</v>
      </c>
      <c r="C53" s="30"/>
      <c r="D53" s="2"/>
      <c r="E53" s="32"/>
      <c r="F53" s="37">
        <f>F25+F41+F52</f>
        <v>81715143.789999962</v>
      </c>
      <c r="G53" s="37">
        <f>G25+G41+G52</f>
        <v>76880599.479999974</v>
      </c>
      <c r="H53" s="37">
        <f t="shared" ref="H53:O53" si="23">H25+H41+H52</f>
        <v>10729911.689999972</v>
      </c>
      <c r="I53" s="37">
        <f t="shared" si="23"/>
        <v>947373.41999999806</v>
      </c>
      <c r="J53" s="37">
        <f t="shared" si="23"/>
        <v>65203314.36999999</v>
      </c>
      <c r="K53" s="37">
        <f t="shared" si="23"/>
        <v>-9906142.4300000053</v>
      </c>
      <c r="L53" s="37">
        <f>L25+L41+L52</f>
        <v>249736.68999999994</v>
      </c>
      <c r="M53" s="37">
        <f t="shared" si="23"/>
        <v>1362587.51</v>
      </c>
      <c r="N53" s="37">
        <f t="shared" si="23"/>
        <v>78219993.609999999</v>
      </c>
      <c r="O53" s="37">
        <f t="shared" si="23"/>
        <v>-4722861.0100000007</v>
      </c>
      <c r="P53" s="34"/>
      <c r="Q53" s="35">
        <v>1</v>
      </c>
    </row>
    <row r="54" spans="1:17" s="36" customFormat="1" ht="19.5" customHeight="1" x14ac:dyDescent="0.3">
      <c r="A54" s="30"/>
      <c r="B54" s="31" t="s">
        <v>50</v>
      </c>
      <c r="C54" s="30"/>
      <c r="D54" s="2">
        <v>0</v>
      </c>
      <c r="E54" s="32"/>
      <c r="F54" s="37">
        <f>'[4]CashFlows.byFund'!F54</f>
        <v>156096406.6411249</v>
      </c>
      <c r="G54" s="37">
        <f>SUM(H54:J54)</f>
        <v>79215807.159999996</v>
      </c>
      <c r="H54" s="37">
        <v>46338260.420000002</v>
      </c>
      <c r="I54" s="37">
        <v>1776345.4099999992</v>
      </c>
      <c r="J54" s="37">
        <v>31101201.330000006</v>
      </c>
      <c r="K54" s="37">
        <v>25673787.640000004</v>
      </c>
      <c r="L54" s="37">
        <v>109035.41999999994</v>
      </c>
      <c r="M54" s="37">
        <v>475180.20999999985</v>
      </c>
      <c r="N54" s="37"/>
      <c r="O54" s="37">
        <v>4843198.0600000005</v>
      </c>
      <c r="P54" s="34"/>
      <c r="Q54" s="35">
        <v>1</v>
      </c>
    </row>
    <row r="55" spans="1:17" s="36" customFormat="1" ht="19.5" customHeight="1" thickBot="1" x14ac:dyDescent="0.35">
      <c r="A55" s="30"/>
      <c r="B55" s="31" t="s">
        <v>51</v>
      </c>
      <c r="C55" s="30"/>
      <c r="D55" s="2"/>
      <c r="E55" s="32" t="s">
        <v>60</v>
      </c>
      <c r="F55" s="38">
        <f>F53+F54</f>
        <v>237811550.43112487</v>
      </c>
      <c r="G55" s="38">
        <f>G53+G54</f>
        <v>156096406.63999999</v>
      </c>
      <c r="H55" s="38">
        <f t="shared" ref="H55:O55" si="24">H53+H54</f>
        <v>57068172.10999997</v>
      </c>
      <c r="I55" s="38">
        <f t="shared" si="24"/>
        <v>2723718.8299999973</v>
      </c>
      <c r="J55" s="38">
        <f t="shared" si="24"/>
        <v>96304515.699999988</v>
      </c>
      <c r="K55" s="38">
        <f t="shared" si="24"/>
        <v>15767645.209999999</v>
      </c>
      <c r="L55" s="38">
        <f t="shared" si="24"/>
        <v>358772.10999999987</v>
      </c>
      <c r="M55" s="38">
        <f t="shared" si="24"/>
        <v>1837767.7199999997</v>
      </c>
      <c r="N55" s="38">
        <f t="shared" si="24"/>
        <v>78219993.609999999</v>
      </c>
      <c r="O55" s="38">
        <f t="shared" si="24"/>
        <v>120337.04999999981</v>
      </c>
      <c r="P55" s="34"/>
      <c r="Q55" s="35">
        <v>1</v>
      </c>
    </row>
    <row r="56" spans="1:17" ht="16.2" hidden="1" thickTop="1" x14ac:dyDescent="0.3">
      <c r="B56" s="1" t="s">
        <v>52</v>
      </c>
      <c r="Q56" s="5">
        <v>1</v>
      </c>
    </row>
    <row r="57" spans="1:17" hidden="1" x14ac:dyDescent="0.3">
      <c r="A57" s="41" t="s">
        <v>57</v>
      </c>
      <c r="B57" s="42"/>
      <c r="C57" s="42"/>
      <c r="E57" s="42"/>
      <c r="F57" s="43"/>
      <c r="G57" s="43"/>
    </row>
    <row r="58" spans="1:17" ht="16.2" thickTop="1" x14ac:dyDescent="0.3"/>
    <row r="59" spans="1:17" x14ac:dyDescent="0.3">
      <c r="B59" s="1" t="s">
        <v>61</v>
      </c>
      <c r="F59" s="3" t="s">
        <v>62</v>
      </c>
      <c r="K59" s="3">
        <f>J58-K58</f>
        <v>0</v>
      </c>
    </row>
    <row r="62" spans="1:17" x14ac:dyDescent="0.3">
      <c r="B62" s="40" t="s">
        <v>53</v>
      </c>
      <c r="F62" s="40" t="s">
        <v>55</v>
      </c>
    </row>
    <row r="63" spans="1:17" x14ac:dyDescent="0.3">
      <c r="B63" s="39" t="s">
        <v>54</v>
      </c>
      <c r="F63" s="39" t="s">
        <v>56</v>
      </c>
    </row>
  </sheetData>
  <autoFilter ref="A1:Q57">
    <filterColumn colId="16">
      <customFilters>
        <customFilter operator="notEqual" val=" "/>
      </customFilters>
    </filterColumn>
  </autoFilter>
  <printOptions horizontalCentered="1"/>
  <pageMargins left="0.74803149606299213" right="0.74803149606299213" top="0.74803149606299213" bottom="0.74803149606299213" header="0.51181102362204722" footer="0.51181102362204722"/>
  <pageSetup scale="83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CashFlows.Comp</vt:lpstr>
      <vt:lpstr>CashFlows.Comp!Print_Area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2018-02-07T09:05:10Z</cp:lastPrinted>
  <dcterms:created xsi:type="dcterms:W3CDTF">2017-05-07T11:17:53Z</dcterms:created>
  <dcterms:modified xsi:type="dcterms:W3CDTF">2018-02-12T08:20:45Z</dcterms:modified>
</cp:coreProperties>
</file>