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F:\Documents\MACO Files\MACO FILES\Working Papers 2017\Schedules 2017\DILG 2017\DILG Reports CY 2016\Quarterly Statements of Cash Flow\"/>
    </mc:Choice>
  </mc:AlternateContent>
  <bookViews>
    <workbookView xWindow="0" yWindow="0" windowWidth="23040" windowHeight="9060"/>
  </bookViews>
  <sheets>
    <sheet name="CashFlows.Comp" sheetId="1" r:id="rId1"/>
  </sheets>
  <definedNames>
    <definedName name="_xlnm._FilterDatabase" localSheetId="0" hidden="1">'CashFlows.Comp'!$A$1:$H$57</definedName>
    <definedName name="_xlnm.Print_Area" localSheetId="0">'CashFlows.Comp'!$A$1:$G$57</definedName>
    <definedName name="_xlnm.Print_Titles" localSheetId="0">'CashFlows.Comp'!$1:$7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5" i="1"/>
  <c r="F45" i="1"/>
  <c r="H44" i="1"/>
  <c r="H43" i="1"/>
  <c r="G41" i="1"/>
  <c r="G46" i="1" s="1"/>
  <c r="F41" i="1"/>
  <c r="F46" i="1" s="1"/>
  <c r="H40" i="1"/>
  <c r="H39" i="1"/>
  <c r="G35" i="1"/>
  <c r="F35" i="1"/>
  <c r="H34" i="1"/>
  <c r="H32" i="1"/>
  <c r="G30" i="1"/>
  <c r="F30" i="1"/>
  <c r="H29" i="1"/>
  <c r="H28" i="1"/>
  <c r="H27" i="1"/>
  <c r="G23" i="1"/>
  <c r="G16" i="1"/>
  <c r="F16" i="1"/>
  <c r="H15" i="1"/>
  <c r="H14" i="1"/>
  <c r="H13" i="1"/>
  <c r="H12" i="1"/>
  <c r="H11" i="1"/>
  <c r="H10" i="1"/>
  <c r="H46" i="1" l="1"/>
  <c r="F36" i="1"/>
  <c r="G36" i="1"/>
  <c r="G24" i="1"/>
  <c r="H41" i="1"/>
  <c r="H45" i="1"/>
  <c r="H16" i="1"/>
  <c r="G47" i="1" l="1"/>
  <c r="G49" i="1" s="1"/>
  <c r="H21" i="1" l="1"/>
  <c r="H22" i="1"/>
  <c r="H20" i="1"/>
  <c r="H19" i="1"/>
  <c r="F23" i="1"/>
  <c r="H23" i="1" s="1"/>
  <c r="F24" i="1"/>
  <c r="F47" i="1" s="1"/>
  <c r="F49" i="1" l="1"/>
  <c r="H49" i="1" s="1"/>
  <c r="H47" i="1"/>
</calcChain>
</file>

<file path=xl/sharedStrings.xml><?xml version="1.0" encoding="utf-8"?>
<sst xmlns="http://schemas.openxmlformats.org/spreadsheetml/2006/main" count="49" uniqueCount="41">
  <si>
    <t>MUNICIPAL GOVERNMENT OF GLORIA</t>
  </si>
  <si>
    <t>CONSOLIDATED STATEMENTS OF CASH FLOWS</t>
  </si>
  <si>
    <t>CASH FLOWS FROM OPERATING ACTIVITIES</t>
  </si>
  <si>
    <t>Cash Inflows</t>
  </si>
  <si>
    <t>Share from Internal Revenue Allotment</t>
  </si>
  <si>
    <t>Collection from Taxpayers</t>
  </si>
  <si>
    <t>Receipts from sale of goods and services</t>
  </si>
  <si>
    <t>Interest Income</t>
  </si>
  <si>
    <t>Dividend Income</t>
  </si>
  <si>
    <t>Other Receipts</t>
  </si>
  <si>
    <t>Total Cash Inflows</t>
  </si>
  <si>
    <t>Cash Outflows</t>
  </si>
  <si>
    <t>Payments to -</t>
  </si>
  <si>
    <t>Suppliers/Creditors</t>
  </si>
  <si>
    <t>Employees</t>
  </si>
  <si>
    <t>Interest Expenses</t>
  </si>
  <si>
    <t>Other Disbursements</t>
  </si>
  <si>
    <t>Total Cash Outflows</t>
  </si>
  <si>
    <t>Cash Provided by Operating Activities</t>
  </si>
  <si>
    <t>CASH FLOWS FROM INVESTING ACTIVITIES</t>
  </si>
  <si>
    <t>Sale of Property, Plant and Equipment</t>
  </si>
  <si>
    <t>Sale of Debt Securities of Other Entities</t>
  </si>
  <si>
    <t>Collection of Principal on Loans to Other Entities</t>
  </si>
  <si>
    <t>Purchase of Property, Plant and Equipment and Public Infrastructures</t>
  </si>
  <si>
    <t>Purchase of Debt Securities of Other Entities</t>
  </si>
  <si>
    <t>Grant/Loans to Other Entities</t>
  </si>
  <si>
    <t>Cash Used in Investing Activities</t>
  </si>
  <si>
    <t>CASH FLOWS FROM FINANCING ACTIVITIES</t>
  </si>
  <si>
    <t>Retirement/Redemption of Debt Securities</t>
  </si>
  <si>
    <t>Payment of Loan Amortization</t>
  </si>
  <si>
    <t>Cash Used in Financing Activities</t>
  </si>
  <si>
    <t>NET INCREASE IN CASH</t>
  </si>
  <si>
    <t>CASH AT THE BEGINNING OF THE PERIOD</t>
  </si>
  <si>
    <t>CASH AT THE END OF THE PERIOD</t>
  </si>
  <si>
    <t>Certified Correct:</t>
  </si>
  <si>
    <t>RODERICK B. LOGDAT</t>
  </si>
  <si>
    <t>Municipal Accountant</t>
  </si>
  <si>
    <t>Proceeds from Loan</t>
  </si>
  <si>
    <t>Receipt of Fund from NGAs</t>
  </si>
  <si>
    <t>(With Comparative Figures for CY 2015)</t>
  </si>
  <si>
    <t>For the Fourth Quarter Ended March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</si>
</sst>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Php&quot;* #,##0.00_);_(&quot;Php&quot;* \(#,##0.00\);_(&quot;Php&quot;* &quot;-&quot;??_);_(@_)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4" fillId="0" borderId="0" xfId="1" applyNumberFormat="1" applyFont="1" applyBorder="1"/>
    <xf numFmtId="166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4" fillId="0" borderId="0" xfId="1" applyNumberFormat="1" applyFont="1" applyBorder="1"/>
    <xf numFmtId="166" fontId="3" fillId="0" borderId="0" xfId="1" applyNumberFormat="1" applyFont="1" applyBorder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164" fontId="4" fillId="0" borderId="0" xfId="1" applyNumberFormat="1" applyFont="1" applyBorder="1"/>
    <xf numFmtId="164" fontId="3" fillId="0" borderId="0" xfId="1" applyNumberFormat="1" applyFont="1" applyBorder="1"/>
    <xf numFmtId="165" fontId="3" fillId="0" borderId="0" xfId="1" applyFont="1" applyBorder="1"/>
    <xf numFmtId="165" fontId="3" fillId="0" borderId="0" xfId="1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5" fontId="4" fillId="0" borderId="2" xfId="1" applyNumberFormat="1" applyFont="1" applyBorder="1"/>
    <xf numFmtId="165" fontId="3" fillId="0" borderId="2" xfId="1" applyNumberFormat="1" applyFont="1" applyBorder="1"/>
    <xf numFmtId="0" fontId="4" fillId="0" borderId="2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4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165" fontId="2" fillId="0" borderId="0" xfId="0" applyNumberFormat="1" applyFont="1"/>
    <xf numFmtId="0" fontId="12" fillId="0" borderId="0" xfId="0" applyFont="1"/>
    <xf numFmtId="166" fontId="4" fillId="0" borderId="0" xfId="1" applyNumberFormat="1" applyFont="1" applyBorder="1"/>
    <xf numFmtId="0" fontId="5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394855</xdr:colOff>
      <xdr:row>4</xdr:row>
      <xdr:rowOff>19050</xdr:rowOff>
    </xdr:to>
    <xdr:pic>
      <xdr:nvPicPr>
        <xdr:cNvPr id="2" name="Picture 1" descr="gloria logo transparen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9205" cy="10191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53</xdr:row>
      <xdr:rowOff>60325</xdr:rowOff>
    </xdr:from>
    <xdr:to>
      <xdr:col>6</xdr:col>
      <xdr:colOff>739775</xdr:colOff>
      <xdr:row>55</xdr:row>
      <xdr:rowOff>195051</xdr:rowOff>
    </xdr:to>
    <xdr:pic>
      <xdr:nvPicPr>
        <xdr:cNvPr id="3" name="Picture 2" descr="erick signature2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14775" y="10099675"/>
          <a:ext cx="2101850" cy="534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00000"/>
  </sheetPr>
  <dimension ref="A1:H64"/>
  <sheetViews>
    <sheetView showGridLines="0" tabSelected="1" zoomScaleNormal="100" workbookViewId="0">
      <pane ySplit="7" topLeftCell="A8" activePane="bottomLeft" state="frozen"/>
      <selection activeCell="A236" sqref="A236"/>
      <selection pane="bottomLeft" activeCell="A5" sqref="A5:G5"/>
    </sheetView>
  </sheetViews>
  <sheetFormatPr defaultRowHeight="14.4" outlineLevelCol="1" x14ac:dyDescent="0.3"/>
  <cols>
    <col min="1" max="1" width="2.33203125" customWidth="1"/>
    <col min="2" max="3" width="2.6640625" customWidth="1"/>
    <col min="4" max="4" width="51" customWidth="1"/>
    <col min="5" max="5" width="5.33203125" style="43" hidden="1" customWidth="1" outlineLevel="1"/>
    <col min="6" max="6" width="20.44140625" style="47" customWidth="1" collapsed="1"/>
    <col min="7" max="7" width="19.44140625" style="45" customWidth="1"/>
    <col min="8" max="8" width="9.33203125" style="46" bestFit="1" customWidth="1"/>
  </cols>
  <sheetData>
    <row r="1" spans="1:8" ht="15.6" x14ac:dyDescent="0.3">
      <c r="A1" s="1"/>
      <c r="B1" s="1"/>
      <c r="C1" s="1"/>
      <c r="D1" s="1"/>
      <c r="E1" s="2"/>
      <c r="F1" s="3"/>
      <c r="G1" s="4"/>
      <c r="H1" s="5">
        <v>1</v>
      </c>
    </row>
    <row r="2" spans="1:8" ht="22.8" x14ac:dyDescent="0.4">
      <c r="A2" s="50" t="s">
        <v>0</v>
      </c>
      <c r="B2" s="50"/>
      <c r="C2" s="50"/>
      <c r="D2" s="50"/>
      <c r="E2" s="50"/>
      <c r="F2" s="50"/>
      <c r="G2" s="51"/>
      <c r="H2" s="6">
        <v>1</v>
      </c>
    </row>
    <row r="3" spans="1:8" s="8" customFormat="1" ht="21" x14ac:dyDescent="0.4">
      <c r="A3" s="52" t="s">
        <v>1</v>
      </c>
      <c r="B3" s="52"/>
      <c r="C3" s="52"/>
      <c r="D3" s="52"/>
      <c r="E3" s="52"/>
      <c r="F3" s="52"/>
      <c r="G3" s="53"/>
      <c r="H3" s="7">
        <v>1</v>
      </c>
    </row>
    <row r="4" spans="1:8" ht="18" x14ac:dyDescent="0.35">
      <c r="A4" s="54" t="s">
        <v>40</v>
      </c>
      <c r="B4" s="54"/>
      <c r="C4" s="54"/>
      <c r="D4" s="54"/>
      <c r="E4" s="54"/>
      <c r="F4" s="54"/>
      <c r="G4" s="55"/>
      <c r="H4" s="9">
        <v>1</v>
      </c>
    </row>
    <row r="5" spans="1:8" ht="18" x14ac:dyDescent="0.35">
      <c r="A5" s="54" t="s">
        <v>39</v>
      </c>
      <c r="B5" s="54"/>
      <c r="C5" s="54"/>
      <c r="D5" s="54"/>
      <c r="E5" s="54"/>
      <c r="F5" s="54"/>
      <c r="G5" s="55"/>
      <c r="H5" s="9">
        <v>1</v>
      </c>
    </row>
    <row r="6" spans="1:8" ht="16.2" thickBot="1" x14ac:dyDescent="0.35">
      <c r="A6" s="10"/>
      <c r="B6" s="1"/>
      <c r="C6" s="1"/>
      <c r="D6" s="1"/>
      <c r="E6" s="2"/>
      <c r="F6" s="3"/>
      <c r="G6" s="11"/>
      <c r="H6" s="5">
        <v>1</v>
      </c>
    </row>
    <row r="7" spans="1:8" s="17" customFormat="1" ht="16.8" thickTop="1" thickBot="1" x14ac:dyDescent="0.35">
      <c r="A7" s="12"/>
      <c r="B7" s="12"/>
      <c r="C7" s="12"/>
      <c r="D7" s="12"/>
      <c r="E7" s="13"/>
      <c r="F7" s="14">
        <v>2016</v>
      </c>
      <c r="G7" s="15">
        <v>2015</v>
      </c>
      <c r="H7" s="16">
        <v>1</v>
      </c>
    </row>
    <row r="8" spans="1:8" ht="27" customHeight="1" x14ac:dyDescent="0.3">
      <c r="A8" s="18" t="s">
        <v>2</v>
      </c>
      <c r="B8" s="1"/>
      <c r="C8" s="1"/>
      <c r="D8" s="1"/>
      <c r="E8" s="2"/>
      <c r="F8" s="3"/>
      <c r="G8" s="11"/>
      <c r="H8" s="5">
        <v>1</v>
      </c>
    </row>
    <row r="9" spans="1:8" ht="15.6" x14ac:dyDescent="0.3">
      <c r="A9" s="1"/>
      <c r="B9" s="19" t="s">
        <v>3</v>
      </c>
      <c r="C9" s="1"/>
      <c r="D9" s="1"/>
      <c r="E9" s="2"/>
      <c r="F9" s="3"/>
      <c r="G9" s="11"/>
      <c r="H9" s="5">
        <v>1</v>
      </c>
    </row>
    <row r="10" spans="1:8" ht="15.6" x14ac:dyDescent="0.3">
      <c r="A10" s="1"/>
      <c r="B10" s="1"/>
      <c r="C10" s="1" t="s">
        <v>4</v>
      </c>
      <c r="D10" s="1"/>
      <c r="E10" s="2">
        <v>1</v>
      </c>
      <c r="F10" s="20">
        <v>27623352</v>
      </c>
      <c r="G10" s="21">
        <v>25069593</v>
      </c>
      <c r="H10" s="5">
        <f>IF((F10+G10)&lt;&gt;0,1,"")</f>
        <v>1</v>
      </c>
    </row>
    <row r="11" spans="1:8" ht="15.6" x14ac:dyDescent="0.3">
      <c r="A11" s="1"/>
      <c r="B11" s="1"/>
      <c r="C11" s="1" t="s">
        <v>5</v>
      </c>
      <c r="D11" s="1"/>
      <c r="E11" s="2">
        <v>2</v>
      </c>
      <c r="F11" s="3">
        <v>4974519.4799999986</v>
      </c>
      <c r="G11" s="22">
        <v>4572445.335</v>
      </c>
      <c r="H11" s="5">
        <f t="shared" ref="H11:H16" si="0">IF((F11+G11)&lt;&gt;0,1,"")</f>
        <v>1</v>
      </c>
    </row>
    <row r="12" spans="1:8" ht="15.6" x14ac:dyDescent="0.3">
      <c r="A12" s="1"/>
      <c r="B12" s="1"/>
      <c r="C12" s="1" t="s">
        <v>6</v>
      </c>
      <c r="D12" s="1"/>
      <c r="E12" s="2">
        <v>3</v>
      </c>
      <c r="F12" s="3">
        <v>801311.02</v>
      </c>
      <c r="G12" s="23">
        <v>672236.4</v>
      </c>
      <c r="H12" s="5">
        <f t="shared" si="0"/>
        <v>1</v>
      </c>
    </row>
    <row r="13" spans="1:8" ht="15.6" x14ac:dyDescent="0.3">
      <c r="A13" s="1"/>
      <c r="B13" s="1"/>
      <c r="C13" s="1" t="s">
        <v>7</v>
      </c>
      <c r="D13" s="1"/>
      <c r="E13" s="2">
        <v>4</v>
      </c>
      <c r="F13" s="3">
        <v>30553.06</v>
      </c>
      <c r="G13" s="23"/>
      <c r="H13" s="5">
        <f t="shared" si="0"/>
        <v>1</v>
      </c>
    </row>
    <row r="14" spans="1:8" ht="15.6" hidden="1" x14ac:dyDescent="0.3">
      <c r="A14" s="1"/>
      <c r="B14" s="1"/>
      <c r="C14" s="1" t="s">
        <v>8</v>
      </c>
      <c r="D14" s="1"/>
      <c r="E14" s="2">
        <v>5</v>
      </c>
      <c r="F14" s="3">
        <v>0</v>
      </c>
      <c r="G14" s="3">
        <v>0</v>
      </c>
      <c r="H14" s="5" t="str">
        <f t="shared" si="0"/>
        <v/>
      </c>
    </row>
    <row r="15" spans="1:8" ht="15.6" x14ac:dyDescent="0.3">
      <c r="A15" s="1"/>
      <c r="B15" s="1"/>
      <c r="C15" s="1" t="s">
        <v>9</v>
      </c>
      <c r="D15" s="1"/>
      <c r="E15" s="2">
        <v>6</v>
      </c>
      <c r="F15" s="3">
        <v>6986534.1099999594</v>
      </c>
      <c r="G15" s="23">
        <v>3812873.5100000002</v>
      </c>
      <c r="H15" s="5">
        <f t="shared" si="0"/>
        <v>1</v>
      </c>
    </row>
    <row r="16" spans="1:8" ht="15.6" x14ac:dyDescent="0.3">
      <c r="A16" s="24"/>
      <c r="B16" s="24"/>
      <c r="C16" s="24" t="s">
        <v>10</v>
      </c>
      <c r="D16" s="24"/>
      <c r="E16" s="25"/>
      <c r="F16" s="26">
        <f t="shared" ref="F16:G16" si="1">SUM(F10:F15)</f>
        <v>40416269.669999957</v>
      </c>
      <c r="G16" s="27">
        <f t="shared" si="1"/>
        <v>34127148.244999997</v>
      </c>
      <c r="H16" s="5">
        <f t="shared" si="0"/>
        <v>1</v>
      </c>
    </row>
    <row r="17" spans="1:8" ht="15.6" x14ac:dyDescent="0.3">
      <c r="A17" s="1"/>
      <c r="B17" s="19" t="s">
        <v>11</v>
      </c>
      <c r="C17" s="1"/>
      <c r="D17" s="1"/>
      <c r="E17" s="2"/>
      <c r="F17" s="3"/>
      <c r="G17" s="23"/>
      <c r="H17" s="5">
        <v>1</v>
      </c>
    </row>
    <row r="18" spans="1:8" ht="15.6" x14ac:dyDescent="0.3">
      <c r="A18" s="1"/>
      <c r="B18" s="1"/>
      <c r="C18" s="1" t="s">
        <v>12</v>
      </c>
      <c r="D18" s="1"/>
      <c r="E18" s="2"/>
      <c r="F18" s="3"/>
      <c r="G18" s="23"/>
      <c r="H18" s="5">
        <v>1</v>
      </c>
    </row>
    <row r="19" spans="1:8" ht="15.6" x14ac:dyDescent="0.3">
      <c r="A19" s="1"/>
      <c r="B19" s="1"/>
      <c r="C19" s="1"/>
      <c r="D19" s="1" t="s">
        <v>13</v>
      </c>
      <c r="E19" s="2">
        <v>7</v>
      </c>
      <c r="F19" s="3">
        <v>-792841.01999999955</v>
      </c>
      <c r="G19" s="23">
        <v>-6702618.3700000001</v>
      </c>
      <c r="H19" s="5">
        <f t="shared" ref="H19:H23" si="2">IF((F19+G19)&lt;&gt;0,1,"")</f>
        <v>1</v>
      </c>
    </row>
    <row r="20" spans="1:8" ht="15.6" x14ac:dyDescent="0.3">
      <c r="A20" s="1"/>
      <c r="B20" s="1"/>
      <c r="C20" s="1"/>
      <c r="D20" s="1" t="s">
        <v>14</v>
      </c>
      <c r="E20" s="2">
        <v>8</v>
      </c>
      <c r="F20" s="3">
        <v>-8708844.4299999997</v>
      </c>
      <c r="G20" s="23">
        <v>-8944217.4800000004</v>
      </c>
      <c r="H20" s="5">
        <f t="shared" si="2"/>
        <v>1</v>
      </c>
    </row>
    <row r="21" spans="1:8" ht="15.6" x14ac:dyDescent="0.3">
      <c r="A21" s="1"/>
      <c r="B21" s="1"/>
      <c r="C21" s="1" t="s">
        <v>15</v>
      </c>
      <c r="D21" s="1"/>
      <c r="E21" s="2">
        <v>9</v>
      </c>
      <c r="F21" s="3">
        <v>-486575.67</v>
      </c>
      <c r="G21" s="23">
        <v>-89992.78</v>
      </c>
      <c r="H21" s="5">
        <f t="shared" si="2"/>
        <v>1</v>
      </c>
    </row>
    <row r="22" spans="1:8" ht="15.6" x14ac:dyDescent="0.3">
      <c r="A22" s="1"/>
      <c r="B22" s="1"/>
      <c r="C22" s="1" t="s">
        <v>16</v>
      </c>
      <c r="D22" s="1"/>
      <c r="E22" s="2">
        <v>10</v>
      </c>
      <c r="F22" s="3">
        <v>-14992386.938874962</v>
      </c>
      <c r="G22" s="23">
        <v>-1818988.1249999984</v>
      </c>
      <c r="H22" s="5">
        <f t="shared" si="2"/>
        <v>1</v>
      </c>
    </row>
    <row r="23" spans="1:8" ht="15.6" x14ac:dyDescent="0.3">
      <c r="A23" s="24"/>
      <c r="B23" s="24"/>
      <c r="C23" s="24" t="s">
        <v>17</v>
      </c>
      <c r="D23" s="24"/>
      <c r="E23" s="25"/>
      <c r="F23" s="26">
        <f t="shared" ref="F23:G23" si="3">SUM(F19:F22)</f>
        <v>-24980648.058874961</v>
      </c>
      <c r="G23" s="27">
        <f t="shared" si="3"/>
        <v>-17555816.754999999</v>
      </c>
      <c r="H23" s="5">
        <f t="shared" si="2"/>
        <v>1</v>
      </c>
    </row>
    <row r="24" spans="1:8" ht="15.6" x14ac:dyDescent="0.3">
      <c r="A24" s="24"/>
      <c r="B24" s="28" t="s">
        <v>18</v>
      </c>
      <c r="C24" s="24"/>
      <c r="D24" s="24"/>
      <c r="E24" s="25"/>
      <c r="F24" s="26">
        <f t="shared" ref="F24:G24" si="4">F16+F23</f>
        <v>15435621.611124996</v>
      </c>
      <c r="G24" s="27">
        <f t="shared" si="4"/>
        <v>16571331.489999998</v>
      </c>
      <c r="H24" s="5">
        <v>1</v>
      </c>
    </row>
    <row r="25" spans="1:8" ht="27" customHeight="1" x14ac:dyDescent="0.3">
      <c r="A25" s="18" t="s">
        <v>19</v>
      </c>
      <c r="B25" s="1"/>
      <c r="C25" s="1"/>
      <c r="D25" s="1"/>
      <c r="E25" s="2"/>
      <c r="F25" s="3"/>
      <c r="G25" s="23"/>
      <c r="H25" s="5">
        <v>1</v>
      </c>
    </row>
    <row r="26" spans="1:8" ht="15.6" x14ac:dyDescent="0.3">
      <c r="A26" s="1"/>
      <c r="B26" s="19" t="s">
        <v>3</v>
      </c>
      <c r="C26" s="1"/>
      <c r="D26" s="1"/>
      <c r="E26" s="2"/>
      <c r="F26" s="3"/>
      <c r="G26" s="23"/>
      <c r="H26" s="5">
        <v>1</v>
      </c>
    </row>
    <row r="27" spans="1:8" ht="15.6" hidden="1" x14ac:dyDescent="0.3">
      <c r="A27" s="1"/>
      <c r="B27" s="1"/>
      <c r="C27" s="1" t="s">
        <v>20</v>
      </c>
      <c r="D27" s="1"/>
      <c r="E27" s="2">
        <v>11</v>
      </c>
      <c r="F27" s="3">
        <v>0</v>
      </c>
      <c r="G27" s="23">
        <v>0</v>
      </c>
      <c r="H27" s="5" t="str">
        <f t="shared" ref="H27:H29" si="5">IF((F27+G27)&lt;&gt;0,1,"")</f>
        <v/>
      </c>
    </row>
    <row r="28" spans="1:8" ht="15.6" hidden="1" x14ac:dyDescent="0.3">
      <c r="A28" s="1"/>
      <c r="B28" s="1"/>
      <c r="C28" s="1" t="s">
        <v>21</v>
      </c>
      <c r="D28" s="1"/>
      <c r="E28" s="2">
        <v>12</v>
      </c>
      <c r="F28" s="3">
        <v>0</v>
      </c>
      <c r="G28" s="3">
        <v>0</v>
      </c>
      <c r="H28" s="5" t="str">
        <f t="shared" si="5"/>
        <v/>
      </c>
    </row>
    <row r="29" spans="1:8" ht="15.6" hidden="1" x14ac:dyDescent="0.3">
      <c r="A29" s="1"/>
      <c r="B29" s="1"/>
      <c r="C29" s="1" t="s">
        <v>22</v>
      </c>
      <c r="D29" s="1"/>
      <c r="E29" s="2">
        <v>13</v>
      </c>
      <c r="F29" s="3">
        <v>0</v>
      </c>
      <c r="G29" s="3">
        <v>0</v>
      </c>
      <c r="H29" s="5" t="str">
        <f t="shared" si="5"/>
        <v/>
      </c>
    </row>
    <row r="30" spans="1:8" ht="15.6" x14ac:dyDescent="0.3">
      <c r="A30" s="24"/>
      <c r="B30" s="24"/>
      <c r="C30" s="24" t="s">
        <v>10</v>
      </c>
      <c r="D30" s="24"/>
      <c r="E30" s="25"/>
      <c r="F30" s="26">
        <f t="shared" ref="F30:G30" si="6">SUM(F27:F29)</f>
        <v>0</v>
      </c>
      <c r="G30" s="27">
        <f t="shared" si="6"/>
        <v>0</v>
      </c>
      <c r="H30" s="5">
        <v>1</v>
      </c>
    </row>
    <row r="31" spans="1:8" ht="15.6" x14ac:dyDescent="0.3">
      <c r="A31" s="1"/>
      <c r="B31" s="19" t="s">
        <v>11</v>
      </c>
      <c r="C31" s="1"/>
      <c r="D31" s="1"/>
      <c r="E31" s="2"/>
      <c r="F31" s="3"/>
      <c r="G31" s="23"/>
      <c r="H31" s="5">
        <v>1</v>
      </c>
    </row>
    <row r="32" spans="1:8" ht="15.75" customHeight="1" x14ac:dyDescent="0.3">
      <c r="A32" s="1"/>
      <c r="B32" s="1"/>
      <c r="C32" s="29" t="s">
        <v>23</v>
      </c>
      <c r="D32" s="30"/>
      <c r="E32" s="31">
        <v>14</v>
      </c>
      <c r="F32" s="3">
        <v>-2907224.8011250049</v>
      </c>
      <c r="G32" s="23">
        <v>-2874086.4599999855</v>
      </c>
      <c r="H32" s="5">
        <f t="shared" ref="H32:H34" si="7">IF((F32+G32)&lt;&gt;0,1,"")</f>
        <v>1</v>
      </c>
    </row>
    <row r="33" spans="1:8" ht="15.6" hidden="1" x14ac:dyDescent="0.3">
      <c r="A33" s="1"/>
      <c r="B33" s="1"/>
      <c r="C33" s="1" t="s">
        <v>24</v>
      </c>
      <c r="D33" s="1"/>
      <c r="E33" s="2">
        <v>15</v>
      </c>
      <c r="F33" s="3">
        <v>0</v>
      </c>
      <c r="G33" s="3"/>
      <c r="H33" s="5"/>
    </row>
    <row r="34" spans="1:8" ht="15.6" x14ac:dyDescent="0.3">
      <c r="A34" s="1"/>
      <c r="B34" s="1"/>
      <c r="C34" s="1" t="s">
        <v>25</v>
      </c>
      <c r="D34" s="1"/>
      <c r="E34" s="2">
        <v>16</v>
      </c>
      <c r="F34" s="3">
        <v>-2564565.2199999997</v>
      </c>
      <c r="G34" s="23">
        <v>-2987379.52</v>
      </c>
      <c r="H34" s="5">
        <f t="shared" si="7"/>
        <v>1</v>
      </c>
    </row>
    <row r="35" spans="1:8" ht="15.6" hidden="1" x14ac:dyDescent="0.3">
      <c r="A35" s="24"/>
      <c r="B35" s="24"/>
      <c r="C35" s="24" t="s">
        <v>17</v>
      </c>
      <c r="D35" s="24"/>
      <c r="E35" s="25"/>
      <c r="F35" s="26">
        <f t="shared" ref="F35:G35" si="8">SUM(F32:F34)</f>
        <v>-5471790.0211250046</v>
      </c>
      <c r="G35" s="26">
        <f t="shared" si="8"/>
        <v>-5861465.9799999855</v>
      </c>
      <c r="H35" s="5"/>
    </row>
    <row r="36" spans="1:8" ht="15.6" x14ac:dyDescent="0.3">
      <c r="A36" s="24"/>
      <c r="B36" s="28" t="s">
        <v>26</v>
      </c>
      <c r="C36" s="24"/>
      <c r="D36" s="24"/>
      <c r="E36" s="25"/>
      <c r="F36" s="26">
        <f t="shared" ref="F36:G36" si="9">F30+F35</f>
        <v>-5471790.0211250046</v>
      </c>
      <c r="G36" s="27">
        <f t="shared" si="9"/>
        <v>-5861465.9799999855</v>
      </c>
      <c r="H36" s="5">
        <v>1</v>
      </c>
    </row>
    <row r="37" spans="1:8" ht="27" customHeight="1" x14ac:dyDescent="0.3">
      <c r="A37" s="18" t="s">
        <v>27</v>
      </c>
      <c r="B37" s="1"/>
      <c r="C37" s="1"/>
      <c r="D37" s="1"/>
      <c r="E37" s="2"/>
      <c r="F37" s="3"/>
      <c r="G37" s="23"/>
      <c r="H37" s="5">
        <v>1</v>
      </c>
    </row>
    <row r="38" spans="1:8" ht="15.6" x14ac:dyDescent="0.3">
      <c r="A38" s="1"/>
      <c r="B38" s="19" t="s">
        <v>3</v>
      </c>
      <c r="C38" s="1"/>
      <c r="D38" s="1"/>
      <c r="E38" s="2"/>
      <c r="F38" s="3"/>
      <c r="G38" s="23"/>
      <c r="H38" s="5">
        <v>1</v>
      </c>
    </row>
    <row r="39" spans="1:8" ht="15.6" hidden="1" x14ac:dyDescent="0.3">
      <c r="A39" s="1"/>
      <c r="B39" s="1"/>
      <c r="C39" s="1" t="s">
        <v>37</v>
      </c>
      <c r="D39" s="1"/>
      <c r="E39" s="2">
        <v>17</v>
      </c>
      <c r="F39" s="3"/>
      <c r="G39" s="3">
        <v>0</v>
      </c>
      <c r="H39" s="5" t="str">
        <f t="shared" ref="H39:H41" si="10">IF((F39+G39)&lt;&gt;0,1,"")</f>
        <v/>
      </c>
    </row>
    <row r="40" spans="1:8" ht="15.6" x14ac:dyDescent="0.3">
      <c r="A40" s="1"/>
      <c r="B40" s="1"/>
      <c r="C40" s="1" t="s">
        <v>38</v>
      </c>
      <c r="D40" s="1"/>
      <c r="E40" s="2">
        <v>18</v>
      </c>
      <c r="F40" s="3">
        <v>2820250</v>
      </c>
      <c r="G40" s="23">
        <v>171683.74399999995</v>
      </c>
      <c r="H40" s="5">
        <f t="shared" si="10"/>
        <v>1</v>
      </c>
    </row>
    <row r="41" spans="1:8" ht="15.6" x14ac:dyDescent="0.3">
      <c r="A41" s="24"/>
      <c r="B41" s="24"/>
      <c r="C41" s="24" t="s">
        <v>10</v>
      </c>
      <c r="D41" s="24"/>
      <c r="E41" s="25"/>
      <c r="F41" s="26">
        <f t="shared" ref="F41:G41" si="11">SUM(F39:F40)</f>
        <v>2820250</v>
      </c>
      <c r="G41" s="27">
        <f t="shared" si="11"/>
        <v>171683.74399999995</v>
      </c>
      <c r="H41" s="5">
        <f t="shared" si="10"/>
        <v>1</v>
      </c>
    </row>
    <row r="42" spans="1:8" ht="15.6" x14ac:dyDescent="0.3">
      <c r="A42" s="1"/>
      <c r="B42" s="19" t="s">
        <v>11</v>
      </c>
      <c r="C42" s="1"/>
      <c r="D42" s="1"/>
      <c r="E42" s="2"/>
      <c r="F42" s="3"/>
      <c r="G42" s="23"/>
      <c r="H42" s="5">
        <v>1</v>
      </c>
    </row>
    <row r="43" spans="1:8" ht="15.6" hidden="1" x14ac:dyDescent="0.3">
      <c r="A43" s="1"/>
      <c r="B43" s="1"/>
      <c r="C43" s="1" t="s">
        <v>28</v>
      </c>
      <c r="D43" s="1"/>
      <c r="E43" s="2">
        <v>19</v>
      </c>
      <c r="F43" s="3">
        <v>0</v>
      </c>
      <c r="G43" s="3">
        <v>0</v>
      </c>
      <c r="H43" s="5" t="str">
        <f t="shared" ref="H43" si="12">IF((F43)&lt;&gt;0,1,"")</f>
        <v/>
      </c>
    </row>
    <row r="44" spans="1:8" ht="15.6" x14ac:dyDescent="0.3">
      <c r="A44" s="1"/>
      <c r="B44" s="1"/>
      <c r="C44" s="1" t="s">
        <v>29</v>
      </c>
      <c r="D44" s="1"/>
      <c r="E44" s="2">
        <v>20</v>
      </c>
      <c r="F44" s="3">
        <v>-557869.6400000006</v>
      </c>
      <c r="G44" s="23">
        <v>-557869.63999999966</v>
      </c>
      <c r="H44" s="5">
        <f t="shared" ref="H44:H49" si="13">IF((F44+G44)&lt;&gt;0,1,"")</f>
        <v>1</v>
      </c>
    </row>
    <row r="45" spans="1:8" ht="15.6" x14ac:dyDescent="0.3">
      <c r="A45" s="24"/>
      <c r="B45" s="24"/>
      <c r="C45" s="24" t="s">
        <v>17</v>
      </c>
      <c r="D45" s="24"/>
      <c r="E45" s="25"/>
      <c r="F45" s="26">
        <f t="shared" ref="F45:G45" si="14">SUM(F43:F44)</f>
        <v>-557869.6400000006</v>
      </c>
      <c r="G45" s="27">
        <f t="shared" si="14"/>
        <v>-557869.63999999966</v>
      </c>
      <c r="H45" s="5">
        <f t="shared" si="13"/>
        <v>1</v>
      </c>
    </row>
    <row r="46" spans="1:8" ht="15.6" x14ac:dyDescent="0.3">
      <c r="A46" s="24"/>
      <c r="B46" s="28" t="s">
        <v>30</v>
      </c>
      <c r="C46" s="24"/>
      <c r="D46" s="24"/>
      <c r="E46" s="25"/>
      <c r="F46" s="26">
        <f>F41+F45</f>
        <v>2262380.3599999994</v>
      </c>
      <c r="G46" s="27">
        <f t="shared" ref="G46" si="15">G41+G45</f>
        <v>-386185.89599999972</v>
      </c>
      <c r="H46" s="5">
        <f t="shared" si="13"/>
        <v>1</v>
      </c>
    </row>
    <row r="47" spans="1:8" ht="24.75" customHeight="1" x14ac:dyDescent="0.3">
      <c r="A47" s="32" t="s">
        <v>31</v>
      </c>
      <c r="B47" s="33"/>
      <c r="C47" s="33"/>
      <c r="D47" s="33"/>
      <c r="E47" s="34"/>
      <c r="F47" s="35">
        <f t="shared" ref="F47:G47" si="16">F24+F36+F46</f>
        <v>12226211.949999992</v>
      </c>
      <c r="G47" s="36">
        <f t="shared" si="16"/>
        <v>10323679.614000013</v>
      </c>
      <c r="H47" s="37">
        <f t="shared" si="13"/>
        <v>1</v>
      </c>
    </row>
    <row r="48" spans="1:8" ht="24.75" customHeight="1" x14ac:dyDescent="0.3">
      <c r="A48" s="32" t="s">
        <v>32</v>
      </c>
      <c r="B48" s="33"/>
      <c r="C48" s="33"/>
      <c r="D48" s="33"/>
      <c r="E48" s="34">
        <v>0</v>
      </c>
      <c r="F48" s="35">
        <v>79215807.160000011</v>
      </c>
      <c r="G48" s="36">
        <v>53735605.027000017</v>
      </c>
      <c r="H48" s="37">
        <f t="shared" si="13"/>
        <v>1</v>
      </c>
    </row>
    <row r="49" spans="1:8" ht="24.75" customHeight="1" thickBot="1" x14ac:dyDescent="0.35">
      <c r="A49" s="38" t="s">
        <v>33</v>
      </c>
      <c r="B49" s="39"/>
      <c r="C49" s="39"/>
      <c r="D49" s="39"/>
      <c r="E49" s="40"/>
      <c r="F49" s="41">
        <f t="shared" ref="F49" si="17">SUM(F47:F48)</f>
        <v>91442019.109999999</v>
      </c>
      <c r="G49" s="42">
        <f>SUM(G47:G48)</f>
        <v>64059284.641000032</v>
      </c>
      <c r="H49" s="37">
        <f t="shared" si="13"/>
        <v>1</v>
      </c>
    </row>
    <row r="50" spans="1:8" ht="16.2" hidden="1" thickTop="1" x14ac:dyDescent="0.3">
      <c r="A50" s="1"/>
      <c r="B50" s="1"/>
      <c r="C50" s="1"/>
      <c r="D50" s="1"/>
      <c r="E50" s="2"/>
      <c r="F50" s="3">
        <v>0</v>
      </c>
      <c r="G50" s="3">
        <v>-5.0000101327896118E-3</v>
      </c>
      <c r="H50" s="5"/>
    </row>
    <row r="51" spans="1:8" ht="15" thickTop="1" x14ac:dyDescent="0.3">
      <c r="F51" s="44"/>
      <c r="H51" s="46">
        <v>1</v>
      </c>
    </row>
    <row r="52" spans="1:8" ht="15.6" x14ac:dyDescent="0.3">
      <c r="G52" s="48"/>
      <c r="H52" s="46">
        <v>1</v>
      </c>
    </row>
    <row r="53" spans="1:8" ht="15.6" x14ac:dyDescent="0.3">
      <c r="C53" s="11"/>
      <c r="F53" s="11" t="s">
        <v>34</v>
      </c>
      <c r="G53" s="48"/>
      <c r="H53" s="46">
        <v>1</v>
      </c>
    </row>
    <row r="54" spans="1:8" ht="15.6" x14ac:dyDescent="0.3">
      <c r="C54" s="49"/>
      <c r="F54" s="49"/>
      <c r="G54" s="48"/>
      <c r="H54" s="46">
        <v>1</v>
      </c>
    </row>
    <row r="55" spans="1:8" ht="15.6" x14ac:dyDescent="0.3">
      <c r="C55" s="49"/>
      <c r="F55" s="49"/>
      <c r="G55" s="48"/>
      <c r="H55" s="46">
        <v>1</v>
      </c>
    </row>
    <row r="56" spans="1:8" ht="15.6" x14ac:dyDescent="0.3">
      <c r="C56" s="49"/>
      <c r="F56" s="49" t="s">
        <v>35</v>
      </c>
      <c r="G56" s="48"/>
      <c r="H56" s="46">
        <v>1</v>
      </c>
    </row>
    <row r="57" spans="1:8" ht="15.6" x14ac:dyDescent="0.3">
      <c r="C57" s="11"/>
      <c r="F57" s="11" t="s">
        <v>36</v>
      </c>
      <c r="G57" s="48"/>
      <c r="H57" s="46">
        <v>1</v>
      </c>
    </row>
    <row r="58" spans="1:8" ht="15.6" x14ac:dyDescent="0.3">
      <c r="G58" s="48"/>
    </row>
    <row r="59" spans="1:8" ht="15.6" x14ac:dyDescent="0.3">
      <c r="G59" s="48"/>
    </row>
    <row r="60" spans="1:8" ht="15.6" x14ac:dyDescent="0.3">
      <c r="G60" s="48"/>
    </row>
    <row r="61" spans="1:8" ht="15.6" x14ac:dyDescent="0.3">
      <c r="G61" s="48"/>
    </row>
    <row r="62" spans="1:8" ht="15.6" x14ac:dyDescent="0.3">
      <c r="G62" s="48"/>
    </row>
    <row r="63" spans="1:8" ht="15.6" x14ac:dyDescent="0.3">
      <c r="G63" s="48"/>
    </row>
    <row r="64" spans="1:8" ht="15.6" x14ac:dyDescent="0.3">
      <c r="G64" s="48"/>
    </row>
  </sheetData>
  <autoFilter ref="A1:H57">
    <filterColumn colId="7">
      <customFilters>
        <customFilter operator="notEqual" val=" "/>
      </customFilters>
    </filterColumn>
  </autoFilter>
  <mergeCells count="4">
    <mergeCell ref="A2:G2"/>
    <mergeCell ref="A3:G3"/>
    <mergeCell ref="A4:G4"/>
    <mergeCell ref="A5:G5"/>
  </mergeCells>
  <printOptions horizontalCentered="1"/>
  <pageMargins left="0.45" right="0.2" top="0.5" bottom="0.5" header="0.3" footer="0.3"/>
  <pageSetup scale="85"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CashFlows.Comp</vt:lpstr>
      <vt:lpstr>CashFlows.Comp!Print_Area</vt:lpstr>
      <vt:lpstr>CashFlows.Comp!Print_Titles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2016-02-16T07:24:45Z</cp:lastPrinted>
  <dcterms:created xsi:type="dcterms:W3CDTF">2016-02-12T12:06:26Z</dcterms:created>
  <dcterms:modified xsi:type="dcterms:W3CDTF">2018-03-05T07:53:32Z</dcterms:modified>
</cp:coreProperties>
</file>