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9001"/>
  <workbookPr defaultThemeVersion="124226"/>
  <mc:AlternateContent xmlns:mc="http://schemas.openxmlformats.org/markup-compatibility/2006">
    <mc:Choice Requires="x15">
      <x15ac:absPath xmlns:x15ac="http://schemas.microsoft.com/office/spreadsheetml/2010/11/ac" url="F:\Documents\MACO Files\MACO FILES\Working Papers 2017\Schedules 2017\DILG 2017\DILG Reports\Annual Procurement Plan\"/>
    </mc:Choice>
  </mc:AlternateContent>
  <bookViews>
    <workbookView xWindow="0" yWindow="0" windowWidth="23040" windowHeight="9060" tabRatio="588" activeTab="9"/>
  </bookViews>
  <sheets>
    <sheet name="MBO" sheetId="2" r:id="rId1"/>
    <sheet name="MCR" sheetId="3" r:id="rId2"/>
    <sheet name="MTO" sheetId="4" r:id="rId3"/>
    <sheet name="BPLO" sheetId="5" r:id="rId4"/>
    <sheet name="PESO" sheetId="6" r:id="rId5"/>
    <sheet name="GIST" sheetId="7" r:id="rId6"/>
    <sheet name="SBO" sheetId="8" r:id="rId7"/>
    <sheet name="AGRI" sheetId="9" r:id="rId8"/>
    <sheet name="MARKET" sheetId="10" r:id="rId9"/>
    <sheet name="ENGINEERING" sheetId="12" r:id="rId10"/>
    <sheet name="HRMO" sheetId="14" r:id="rId11"/>
    <sheet name="OSCA" sheetId="19" r:id="rId12"/>
    <sheet name="ACCOUNTING" sheetId="21" r:id="rId13"/>
    <sheet name="MHO" sheetId="22" r:id="rId14"/>
    <sheet name="MENRO" sheetId="23" r:id="rId15"/>
    <sheet name="MO" sheetId="24" r:id="rId16"/>
    <sheet name="MSWDO" sheetId="26" r:id="rId17"/>
    <sheet name="MDRRMO" sheetId="27" r:id="rId18"/>
    <sheet name="ASSESSOR" sheetId="29" r:id="rId19"/>
    <sheet name="MPDO" sheetId="32" r:id="rId20"/>
    <sheet name="GSO" sheetId="31" r:id="rId21"/>
  </sheets>
  <calcPr calcId="162913" calcMode="manual"/>
</workbook>
</file>

<file path=xl/calcChain.xml><?xml version="1.0" encoding="utf-8"?>
<calcChain xmlns="http://schemas.openxmlformats.org/spreadsheetml/2006/main">
  <c r="J80" i="7" l="1"/>
  <c r="J82" i="7"/>
  <c r="J86" i="7"/>
  <c r="H71" i="7"/>
  <c r="H73" i="7"/>
  <c r="H75" i="7"/>
  <c r="H77" i="7"/>
  <c r="H79" i="7"/>
  <c r="H80" i="7"/>
  <c r="H83" i="7"/>
  <c r="H86" i="7"/>
  <c r="H87" i="7"/>
  <c r="C70" i="7"/>
  <c r="H70" i="7" s="1"/>
  <c r="C71" i="7"/>
  <c r="C72" i="7"/>
  <c r="H72" i="7" s="1"/>
  <c r="C73" i="7"/>
  <c r="C74" i="7"/>
  <c r="H74" i="7" s="1"/>
  <c r="C75" i="7"/>
  <c r="C76" i="7"/>
  <c r="H76" i="7" s="1"/>
  <c r="C77" i="7"/>
  <c r="C78" i="7"/>
  <c r="J78" i="7" s="1"/>
  <c r="C79" i="7"/>
  <c r="J79" i="7" s="1"/>
  <c r="C81" i="7"/>
  <c r="H81" i="7" s="1"/>
  <c r="C82" i="7"/>
  <c r="H82" i="7" s="1"/>
  <c r="C83" i="7"/>
  <c r="J83" i="7" s="1"/>
  <c r="C84" i="7"/>
  <c r="H84" i="7" s="1"/>
  <c r="C85" i="7"/>
  <c r="H85" i="7" s="1"/>
  <c r="C87" i="7"/>
  <c r="J87" i="7" s="1"/>
  <c r="C69" i="7"/>
  <c r="H69" i="7" s="1"/>
  <c r="F48" i="7"/>
  <c r="L12" i="7"/>
  <c r="L16" i="7"/>
  <c r="L20" i="7"/>
  <c r="L24" i="7"/>
  <c r="L28" i="7"/>
  <c r="L32" i="7"/>
  <c r="L36" i="7"/>
  <c r="L40" i="7"/>
  <c r="L44" i="7"/>
  <c r="J13" i="7"/>
  <c r="J17" i="7"/>
  <c r="J21" i="7"/>
  <c r="J25" i="7"/>
  <c r="J29" i="7"/>
  <c r="J33" i="7"/>
  <c r="J37" i="7"/>
  <c r="J41" i="7"/>
  <c r="J10" i="7"/>
  <c r="H14" i="7"/>
  <c r="H18" i="7"/>
  <c r="H22" i="7"/>
  <c r="H26" i="7"/>
  <c r="H30" i="7"/>
  <c r="H34" i="7"/>
  <c r="H38" i="7"/>
  <c r="H42" i="7"/>
  <c r="C11" i="7"/>
  <c r="H11" i="7" s="1"/>
  <c r="C12" i="7"/>
  <c r="N12" i="7" s="1"/>
  <c r="C13" i="7"/>
  <c r="L13" i="7" s="1"/>
  <c r="C14" i="7"/>
  <c r="J14" i="7" s="1"/>
  <c r="C15" i="7"/>
  <c r="H15" i="7" s="1"/>
  <c r="C16" i="7"/>
  <c r="N16" i="7" s="1"/>
  <c r="C17" i="7"/>
  <c r="L17" i="7" s="1"/>
  <c r="C18" i="7"/>
  <c r="J18" i="7" s="1"/>
  <c r="C19" i="7"/>
  <c r="H19" i="7" s="1"/>
  <c r="C20" i="7"/>
  <c r="N20" i="7" s="1"/>
  <c r="C21" i="7"/>
  <c r="L21" i="7" s="1"/>
  <c r="C22" i="7"/>
  <c r="J22" i="7" s="1"/>
  <c r="C23" i="7"/>
  <c r="H23" i="7" s="1"/>
  <c r="C24" i="7"/>
  <c r="N24" i="7" s="1"/>
  <c r="C25" i="7"/>
  <c r="L25" i="7" s="1"/>
  <c r="C26" i="7"/>
  <c r="J26" i="7" s="1"/>
  <c r="C27" i="7"/>
  <c r="H27" i="7" s="1"/>
  <c r="C28" i="7"/>
  <c r="N28" i="7" s="1"/>
  <c r="C29" i="7"/>
  <c r="L29" i="7" s="1"/>
  <c r="C30" i="7"/>
  <c r="J30" i="7" s="1"/>
  <c r="C31" i="7"/>
  <c r="H31" i="7" s="1"/>
  <c r="C32" i="7"/>
  <c r="N32" i="7" s="1"/>
  <c r="C33" i="7"/>
  <c r="L33" i="7" s="1"/>
  <c r="C34" i="7"/>
  <c r="J34" i="7" s="1"/>
  <c r="C35" i="7"/>
  <c r="H35" i="7" s="1"/>
  <c r="C36" i="7"/>
  <c r="N36" i="7" s="1"/>
  <c r="C37" i="7"/>
  <c r="L37" i="7" s="1"/>
  <c r="C38" i="7"/>
  <c r="J38" i="7" s="1"/>
  <c r="C39" i="7"/>
  <c r="H39" i="7" s="1"/>
  <c r="C40" i="7"/>
  <c r="N40" i="7" s="1"/>
  <c r="C41" i="7"/>
  <c r="L41" i="7" s="1"/>
  <c r="C42" i="7"/>
  <c r="J42" i="7" s="1"/>
  <c r="C43" i="7"/>
  <c r="H43" i="7" s="1"/>
  <c r="C44" i="7"/>
  <c r="N44" i="7" s="1"/>
  <c r="C10" i="7"/>
  <c r="L10" i="7" s="1"/>
  <c r="F67" i="6"/>
  <c r="C63" i="6"/>
  <c r="H63" i="6" s="1"/>
  <c r="H67" i="6" s="1"/>
  <c r="F39" i="6"/>
  <c r="C12" i="6"/>
  <c r="L12" i="6" s="1"/>
  <c r="C13" i="6"/>
  <c r="N13" i="6" s="1"/>
  <c r="C14" i="6"/>
  <c r="L14" i="6" s="1"/>
  <c r="C15" i="6"/>
  <c r="N15" i="6" s="1"/>
  <c r="C16" i="6"/>
  <c r="L16" i="6" s="1"/>
  <c r="C17" i="6"/>
  <c r="N17" i="6" s="1"/>
  <c r="C18" i="6"/>
  <c r="L18" i="6" s="1"/>
  <c r="C19" i="6"/>
  <c r="N19" i="6" s="1"/>
  <c r="C20" i="6"/>
  <c r="L20" i="6" s="1"/>
  <c r="C21" i="6"/>
  <c r="N21" i="6" s="1"/>
  <c r="C22" i="6"/>
  <c r="L22" i="6" s="1"/>
  <c r="C23" i="6"/>
  <c r="N23" i="6" s="1"/>
  <c r="C24" i="6"/>
  <c r="L24" i="6" s="1"/>
  <c r="C25" i="6"/>
  <c r="N25" i="6" s="1"/>
  <c r="C26" i="6"/>
  <c r="L26" i="6" s="1"/>
  <c r="C27" i="6"/>
  <c r="N27" i="6" s="1"/>
  <c r="C28" i="6"/>
  <c r="L28" i="6" s="1"/>
  <c r="C29" i="6"/>
  <c r="N29" i="6" s="1"/>
  <c r="C30" i="6"/>
  <c r="L30" i="6" s="1"/>
  <c r="C31" i="6"/>
  <c r="N31" i="6" s="1"/>
  <c r="C32" i="6"/>
  <c r="L32" i="6" s="1"/>
  <c r="C33" i="6"/>
  <c r="N33" i="6" s="1"/>
  <c r="C34" i="6"/>
  <c r="L34" i="6" s="1"/>
  <c r="C35" i="6"/>
  <c r="N35" i="6" s="1"/>
  <c r="C36" i="6"/>
  <c r="L36" i="6" s="1"/>
  <c r="C37" i="6"/>
  <c r="N37" i="6" s="1"/>
  <c r="C11" i="6"/>
  <c r="L11" i="6" s="1"/>
  <c r="L12" i="5"/>
  <c r="L14" i="5"/>
  <c r="L16" i="5"/>
  <c r="L18" i="5"/>
  <c r="L20" i="5"/>
  <c r="L22" i="5"/>
  <c r="L24" i="5"/>
  <c r="L26" i="5"/>
  <c r="L28" i="5"/>
  <c r="L30" i="5"/>
  <c r="H13" i="5"/>
  <c r="H17" i="5"/>
  <c r="H21" i="5"/>
  <c r="H25" i="5"/>
  <c r="H29" i="5"/>
  <c r="C31" i="5"/>
  <c r="L31" i="5" s="1"/>
  <c r="C12" i="5"/>
  <c r="H12" i="5" s="1"/>
  <c r="C13" i="5"/>
  <c r="L13" i="5" s="1"/>
  <c r="C14" i="5"/>
  <c r="H14" i="5" s="1"/>
  <c r="C15" i="5"/>
  <c r="L15" i="5" s="1"/>
  <c r="C16" i="5"/>
  <c r="H16" i="5" s="1"/>
  <c r="C17" i="5"/>
  <c r="L17" i="5" s="1"/>
  <c r="C18" i="5"/>
  <c r="H18" i="5" s="1"/>
  <c r="C19" i="5"/>
  <c r="L19" i="5" s="1"/>
  <c r="C20" i="5"/>
  <c r="H20" i="5" s="1"/>
  <c r="C21" i="5"/>
  <c r="L21" i="5" s="1"/>
  <c r="C22" i="5"/>
  <c r="H22" i="5" s="1"/>
  <c r="C23" i="5"/>
  <c r="L23" i="5" s="1"/>
  <c r="C24" i="5"/>
  <c r="H24" i="5" s="1"/>
  <c r="C25" i="5"/>
  <c r="L25" i="5" s="1"/>
  <c r="C26" i="5"/>
  <c r="H26" i="5" s="1"/>
  <c r="C27" i="5"/>
  <c r="L27" i="5" s="1"/>
  <c r="C28" i="5"/>
  <c r="H28" i="5" s="1"/>
  <c r="C29" i="5"/>
  <c r="L29" i="5" s="1"/>
  <c r="C30" i="5"/>
  <c r="H30" i="5" s="1"/>
  <c r="C11" i="5"/>
  <c r="L11" i="5" s="1"/>
  <c r="F157" i="8"/>
  <c r="N142" i="8"/>
  <c r="L143" i="8"/>
  <c r="L142" i="8"/>
  <c r="J142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37" i="8"/>
  <c r="N38" i="8"/>
  <c r="N39" i="8"/>
  <c r="N40" i="8"/>
  <c r="N41" i="8"/>
  <c r="N42" i="8"/>
  <c r="N43" i="8"/>
  <c r="N44" i="8"/>
  <c r="N45" i="8"/>
  <c r="N46" i="8"/>
  <c r="N47" i="8"/>
  <c r="N48" i="8"/>
  <c r="N49" i="8"/>
  <c r="N50" i="8"/>
  <c r="N51" i="8"/>
  <c r="N52" i="8"/>
  <c r="N53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N70" i="8"/>
  <c r="N71" i="8"/>
  <c r="N72" i="8"/>
  <c r="N73" i="8"/>
  <c r="N74" i="8"/>
  <c r="N75" i="8"/>
  <c r="N76" i="8"/>
  <c r="N77" i="8"/>
  <c r="N78" i="8"/>
  <c r="N79" i="8"/>
  <c r="N80" i="8"/>
  <c r="N81" i="8"/>
  <c r="N82" i="8"/>
  <c r="N83" i="8"/>
  <c r="N84" i="8"/>
  <c r="N85" i="8"/>
  <c r="N86" i="8"/>
  <c r="N87" i="8"/>
  <c r="N88" i="8"/>
  <c r="N89" i="8"/>
  <c r="N90" i="8"/>
  <c r="N91" i="8"/>
  <c r="N92" i="8"/>
  <c r="N93" i="8"/>
  <c r="N94" i="8"/>
  <c r="N95" i="8"/>
  <c r="N96" i="8"/>
  <c r="N97" i="8"/>
  <c r="N98" i="8"/>
  <c r="N99" i="8"/>
  <c r="N100" i="8"/>
  <c r="N101" i="8"/>
  <c r="N102" i="8"/>
  <c r="N103" i="8"/>
  <c r="N104" i="8"/>
  <c r="N105" i="8"/>
  <c r="N106" i="8"/>
  <c r="N107" i="8"/>
  <c r="N108" i="8"/>
  <c r="N109" i="8"/>
  <c r="N110" i="8"/>
  <c r="N111" i="8"/>
  <c r="N112" i="8"/>
  <c r="N113" i="8"/>
  <c r="N114" i="8"/>
  <c r="N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0" i="8"/>
  <c r="N79" i="23"/>
  <c r="N81" i="23"/>
  <c r="N82" i="23"/>
  <c r="N84" i="23"/>
  <c r="N85" i="23"/>
  <c r="N86" i="23"/>
  <c r="N87" i="23"/>
  <c r="N88" i="23"/>
  <c r="N89" i="23"/>
  <c r="N91" i="23"/>
  <c r="N92" i="23"/>
  <c r="N94" i="23"/>
  <c r="N78" i="23"/>
  <c r="L94" i="23"/>
  <c r="L79" i="23"/>
  <c r="L81" i="23"/>
  <c r="L82" i="23"/>
  <c r="L84" i="23"/>
  <c r="L85" i="23"/>
  <c r="L86" i="23"/>
  <c r="L87" i="23"/>
  <c r="L88" i="23"/>
  <c r="L89" i="23"/>
  <c r="L91" i="23"/>
  <c r="L92" i="23"/>
  <c r="L78" i="23"/>
  <c r="J79" i="23"/>
  <c r="J81" i="23"/>
  <c r="J82" i="23"/>
  <c r="J84" i="23"/>
  <c r="J85" i="23"/>
  <c r="J86" i="23"/>
  <c r="J87" i="23"/>
  <c r="J88" i="23"/>
  <c r="J89" i="23"/>
  <c r="J91" i="23"/>
  <c r="J92" i="23"/>
  <c r="J94" i="23"/>
  <c r="J78" i="23"/>
  <c r="H79" i="23"/>
  <c r="H81" i="23"/>
  <c r="H82" i="23"/>
  <c r="H84" i="23"/>
  <c r="H85" i="23"/>
  <c r="H86" i="23"/>
  <c r="H87" i="23"/>
  <c r="H88" i="23"/>
  <c r="H89" i="23"/>
  <c r="H91" i="23"/>
  <c r="H92" i="23"/>
  <c r="H94" i="23"/>
  <c r="H78" i="23"/>
  <c r="I59" i="23"/>
  <c r="G59" i="23"/>
  <c r="O27" i="23"/>
  <c r="G28" i="23"/>
  <c r="D47" i="23"/>
  <c r="L47" i="23" s="1"/>
  <c r="D48" i="23"/>
  <c r="N48" i="23" s="1"/>
  <c r="D49" i="23"/>
  <c r="L49" i="23" s="1"/>
  <c r="D50" i="23"/>
  <c r="N50" i="23" s="1"/>
  <c r="D51" i="23"/>
  <c r="L51" i="23" s="1"/>
  <c r="D52" i="23"/>
  <c r="N52" i="23" s="1"/>
  <c r="D53" i="23"/>
  <c r="L53" i="23" s="1"/>
  <c r="D54" i="23"/>
  <c r="N54" i="23" s="1"/>
  <c r="D55" i="23"/>
  <c r="L55" i="23" s="1"/>
  <c r="D56" i="23"/>
  <c r="N56" i="23" s="1"/>
  <c r="D46" i="23"/>
  <c r="N46" i="23" s="1"/>
  <c r="D11" i="23"/>
  <c r="N11" i="23" s="1"/>
  <c r="D12" i="23"/>
  <c r="J12" i="23" s="1"/>
  <c r="D13" i="23"/>
  <c r="N13" i="23" s="1"/>
  <c r="D14" i="23"/>
  <c r="J14" i="23" s="1"/>
  <c r="D15" i="23"/>
  <c r="N15" i="23" s="1"/>
  <c r="D16" i="23"/>
  <c r="J16" i="23" s="1"/>
  <c r="D17" i="23"/>
  <c r="N17" i="23" s="1"/>
  <c r="D18" i="23"/>
  <c r="J18" i="23" s="1"/>
  <c r="D19" i="23"/>
  <c r="N19" i="23" s="1"/>
  <c r="D20" i="23"/>
  <c r="J20" i="23" s="1"/>
  <c r="D21" i="23"/>
  <c r="N21" i="23" s="1"/>
  <c r="D22" i="23"/>
  <c r="J22" i="23" s="1"/>
  <c r="D23" i="23"/>
  <c r="N23" i="23" s="1"/>
  <c r="D24" i="23"/>
  <c r="J24" i="23" s="1"/>
  <c r="D25" i="23"/>
  <c r="N25" i="23" s="1"/>
  <c r="D26" i="23"/>
  <c r="J26" i="23" s="1"/>
  <c r="D10" i="23"/>
  <c r="N10" i="23" s="1"/>
  <c r="O85" i="19"/>
  <c r="O86" i="19"/>
  <c r="O87" i="19"/>
  <c r="O84" i="19"/>
  <c r="M85" i="19"/>
  <c r="M86" i="19"/>
  <c r="M88" i="19"/>
  <c r="M90" i="19"/>
  <c r="K85" i="19"/>
  <c r="K86" i="19"/>
  <c r="I85" i="19"/>
  <c r="I86" i="19"/>
  <c r="I88" i="19"/>
  <c r="I90" i="19"/>
  <c r="D87" i="19"/>
  <c r="I87" i="19" s="1"/>
  <c r="D88" i="19"/>
  <c r="O88" i="19" s="1"/>
  <c r="D89" i="19"/>
  <c r="M89" i="19" s="1"/>
  <c r="D90" i="19"/>
  <c r="K90" i="19" s="1"/>
  <c r="D84" i="19"/>
  <c r="I84" i="19" s="1"/>
  <c r="O13" i="19"/>
  <c r="O14" i="19"/>
  <c r="O15" i="19"/>
  <c r="O16" i="19"/>
  <c r="O17" i="19"/>
  <c r="O18" i="19"/>
  <c r="O19" i="19"/>
  <c r="O20" i="19"/>
  <c r="O21" i="19"/>
  <c r="O22" i="19"/>
  <c r="O23" i="19"/>
  <c r="O24" i="19"/>
  <c r="O25" i="19"/>
  <c r="O26" i="19"/>
  <c r="O27" i="19"/>
  <c r="O28" i="19"/>
  <c r="O29" i="19"/>
  <c r="O30" i="19"/>
  <c r="O31" i="19"/>
  <c r="O32" i="19"/>
  <c r="O33" i="19"/>
  <c r="O34" i="19"/>
  <c r="O35" i="19"/>
  <c r="O36" i="19"/>
  <c r="O37" i="19"/>
  <c r="O38" i="19"/>
  <c r="O39" i="19"/>
  <c r="O40" i="19"/>
  <c r="O41" i="19"/>
  <c r="O42" i="19"/>
  <c r="O43" i="19"/>
  <c r="O44" i="19"/>
  <c r="O45" i="19"/>
  <c r="O46" i="19"/>
  <c r="O47" i="19"/>
  <c r="O48" i="19"/>
  <c r="O49" i="19"/>
  <c r="O50" i="19"/>
  <c r="O51" i="19"/>
  <c r="O52" i="19"/>
  <c r="O53" i="19"/>
  <c r="O54" i="19"/>
  <c r="O55" i="19"/>
  <c r="O56" i="19"/>
  <c r="O57" i="19"/>
  <c r="O58" i="19"/>
  <c r="O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12" i="19"/>
  <c r="K13" i="19"/>
  <c r="K14" i="19"/>
  <c r="K15" i="19"/>
  <c r="K16" i="19"/>
  <c r="K17" i="19"/>
  <c r="K18" i="19"/>
  <c r="K19" i="19"/>
  <c r="K20" i="19"/>
  <c r="K21" i="19"/>
  <c r="K22" i="19"/>
  <c r="K23" i="19"/>
  <c r="K24" i="19"/>
  <c r="K25" i="19"/>
  <c r="K26" i="19"/>
  <c r="K27" i="19"/>
  <c r="K28" i="19"/>
  <c r="K29" i="19"/>
  <c r="K30" i="19"/>
  <c r="K31" i="19"/>
  <c r="K32" i="19"/>
  <c r="K33" i="19"/>
  <c r="K34" i="19"/>
  <c r="K35" i="19"/>
  <c r="K36" i="19"/>
  <c r="K37" i="19"/>
  <c r="K38" i="19"/>
  <c r="K39" i="19"/>
  <c r="K40" i="19"/>
  <c r="K41" i="19"/>
  <c r="K42" i="19"/>
  <c r="K43" i="19"/>
  <c r="K44" i="19"/>
  <c r="K45" i="19"/>
  <c r="K46" i="19"/>
  <c r="K47" i="19"/>
  <c r="K48" i="19"/>
  <c r="K49" i="19"/>
  <c r="K50" i="19"/>
  <c r="K51" i="19"/>
  <c r="K52" i="19"/>
  <c r="K53" i="19"/>
  <c r="K54" i="19"/>
  <c r="K55" i="19"/>
  <c r="K56" i="19"/>
  <c r="K57" i="19"/>
  <c r="K58" i="19"/>
  <c r="K12" i="19"/>
  <c r="I13" i="19"/>
  <c r="I14" i="19"/>
  <c r="I15" i="19"/>
  <c r="I16" i="19"/>
  <c r="I17" i="19"/>
  <c r="I18" i="19"/>
  <c r="I19" i="19"/>
  <c r="I20" i="19"/>
  <c r="I21" i="19"/>
  <c r="I22" i="19"/>
  <c r="I23" i="19"/>
  <c r="I24" i="19"/>
  <c r="I25" i="19"/>
  <c r="I26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44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58" i="19"/>
  <c r="I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12" i="19"/>
  <c r="I59" i="19"/>
  <c r="K59" i="19"/>
  <c r="M59" i="19"/>
  <c r="O59" i="19"/>
  <c r="O92" i="19"/>
  <c r="M92" i="19"/>
  <c r="K92" i="19"/>
  <c r="I92" i="19"/>
  <c r="G93" i="19"/>
  <c r="F125" i="31"/>
  <c r="H114" i="31"/>
  <c r="H116" i="31"/>
  <c r="H118" i="31"/>
  <c r="H120" i="31"/>
  <c r="H122" i="31"/>
  <c r="H112" i="31"/>
  <c r="H125" i="31" s="1"/>
  <c r="N50" i="31"/>
  <c r="N51" i="31"/>
  <c r="N52" i="31"/>
  <c r="N53" i="31"/>
  <c r="N54" i="31"/>
  <c r="N55" i="31"/>
  <c r="N56" i="31"/>
  <c r="N57" i="31"/>
  <c r="N58" i="31"/>
  <c r="N59" i="31"/>
  <c r="N60" i="31"/>
  <c r="N61" i="31"/>
  <c r="N62" i="31"/>
  <c r="N63" i="31"/>
  <c r="N64" i="31"/>
  <c r="N65" i="31"/>
  <c r="N66" i="31"/>
  <c r="N67" i="31"/>
  <c r="N68" i="31"/>
  <c r="N69" i="31"/>
  <c r="N70" i="31"/>
  <c r="N71" i="31"/>
  <c r="N49" i="31"/>
  <c r="N13" i="31"/>
  <c r="N14" i="31"/>
  <c r="N15" i="31"/>
  <c r="N16" i="31"/>
  <c r="N17" i="31"/>
  <c r="N18" i="31"/>
  <c r="N19" i="31"/>
  <c r="N20" i="31"/>
  <c r="N21" i="31"/>
  <c r="N22" i="31"/>
  <c r="N23" i="31"/>
  <c r="N24" i="31"/>
  <c r="N25" i="31"/>
  <c r="N26" i="31"/>
  <c r="N27" i="31"/>
  <c r="N28" i="31"/>
  <c r="N29" i="31"/>
  <c r="N30" i="31"/>
  <c r="N31" i="31"/>
  <c r="N32" i="31"/>
  <c r="N33" i="31"/>
  <c r="N34" i="31"/>
  <c r="N35" i="31"/>
  <c r="N36" i="31"/>
  <c r="N37" i="31"/>
  <c r="N38" i="31"/>
  <c r="N39" i="31"/>
  <c r="N40" i="31"/>
  <c r="N41" i="31"/>
  <c r="N42" i="31"/>
  <c r="N43" i="31"/>
  <c r="N44" i="31"/>
  <c r="N45" i="31"/>
  <c r="N46" i="31"/>
  <c r="N47" i="31"/>
  <c r="N12" i="31"/>
  <c r="N73" i="31" s="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49" i="31"/>
  <c r="L13" i="31"/>
  <c r="L14" i="31"/>
  <c r="L15" i="31"/>
  <c r="L73" i="31" s="1"/>
  <c r="L16" i="31"/>
  <c r="L17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12" i="31"/>
  <c r="J50" i="31"/>
  <c r="J51" i="31"/>
  <c r="J52" i="31"/>
  <c r="J53" i="31"/>
  <c r="J54" i="31"/>
  <c r="J55" i="31"/>
  <c r="J56" i="31"/>
  <c r="J57" i="31"/>
  <c r="J58" i="31"/>
  <c r="J59" i="31"/>
  <c r="J60" i="31"/>
  <c r="J61" i="31"/>
  <c r="J62" i="31"/>
  <c r="J63" i="31"/>
  <c r="J64" i="31"/>
  <c r="J65" i="31"/>
  <c r="J66" i="31"/>
  <c r="J67" i="31"/>
  <c r="J68" i="31"/>
  <c r="J69" i="31"/>
  <c r="J70" i="31"/>
  <c r="J71" i="31"/>
  <c r="J49" i="31"/>
  <c r="J47" i="31"/>
  <c r="J13" i="31"/>
  <c r="J14" i="31"/>
  <c r="J15" i="31"/>
  <c r="J16" i="31"/>
  <c r="J17" i="31"/>
  <c r="J18" i="31"/>
  <c r="J19" i="31"/>
  <c r="J20" i="31"/>
  <c r="J21" i="31"/>
  <c r="J22" i="31"/>
  <c r="J23" i="31"/>
  <c r="J24" i="31"/>
  <c r="J25" i="31"/>
  <c r="J26" i="31"/>
  <c r="J27" i="31"/>
  <c r="J28" i="31"/>
  <c r="J29" i="31"/>
  <c r="J30" i="31"/>
  <c r="J31" i="31"/>
  <c r="J32" i="31"/>
  <c r="J33" i="31"/>
  <c r="J34" i="31"/>
  <c r="J35" i="31"/>
  <c r="J36" i="31"/>
  <c r="J37" i="31"/>
  <c r="J38" i="31"/>
  <c r="J39" i="31"/>
  <c r="J40" i="31"/>
  <c r="J41" i="31"/>
  <c r="J42" i="31"/>
  <c r="J43" i="31"/>
  <c r="J44" i="31"/>
  <c r="J45" i="31"/>
  <c r="J46" i="31"/>
  <c r="J12" i="31"/>
  <c r="J73" i="31" s="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49" i="31"/>
  <c r="H46" i="31"/>
  <c r="H13" i="31"/>
  <c r="H14" i="31"/>
  <c r="H15" i="31"/>
  <c r="H16" i="31"/>
  <c r="H17" i="31"/>
  <c r="H18" i="31"/>
  <c r="H19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7" i="31"/>
  <c r="H12" i="31"/>
  <c r="H73" i="31" s="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49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12" i="31"/>
  <c r="F73" i="31" s="1"/>
  <c r="P108" i="29"/>
  <c r="N108" i="29"/>
  <c r="L108" i="29"/>
  <c r="J108" i="29"/>
  <c r="H101" i="29"/>
  <c r="J34" i="29"/>
  <c r="O51" i="29"/>
  <c r="O52" i="29"/>
  <c r="O53" i="29"/>
  <c r="O54" i="29"/>
  <c r="O55" i="29"/>
  <c r="O56" i="29"/>
  <c r="O57" i="29"/>
  <c r="O58" i="29"/>
  <c r="O59" i="29"/>
  <c r="O60" i="29"/>
  <c r="O61" i="29"/>
  <c r="O62" i="29"/>
  <c r="O63" i="29"/>
  <c r="O64" i="29"/>
  <c r="O65" i="29"/>
  <c r="O66" i="29"/>
  <c r="O67" i="29"/>
  <c r="O68" i="29"/>
  <c r="O69" i="29"/>
  <c r="O70" i="29"/>
  <c r="O71" i="29"/>
  <c r="O72" i="29"/>
  <c r="O73" i="29"/>
  <c r="O74" i="29"/>
  <c r="O75" i="29"/>
  <c r="O76" i="29"/>
  <c r="O50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O26" i="29"/>
  <c r="O27" i="29"/>
  <c r="O28" i="29"/>
  <c r="O29" i="29"/>
  <c r="O30" i="29"/>
  <c r="O31" i="29"/>
  <c r="O32" i="29"/>
  <c r="O33" i="29"/>
  <c r="O12" i="29"/>
  <c r="M51" i="29"/>
  <c r="M52" i="29"/>
  <c r="M53" i="29"/>
  <c r="M54" i="29"/>
  <c r="M55" i="29"/>
  <c r="M56" i="29"/>
  <c r="M57" i="29"/>
  <c r="M58" i="29"/>
  <c r="M59" i="29"/>
  <c r="M60" i="29"/>
  <c r="M61" i="29"/>
  <c r="M62" i="29"/>
  <c r="M63" i="29"/>
  <c r="M64" i="29"/>
  <c r="M65" i="29"/>
  <c r="M66" i="29"/>
  <c r="M67" i="29"/>
  <c r="M68" i="29"/>
  <c r="M69" i="29"/>
  <c r="M70" i="29"/>
  <c r="M71" i="29"/>
  <c r="M72" i="29"/>
  <c r="M73" i="29"/>
  <c r="M74" i="29"/>
  <c r="M75" i="29"/>
  <c r="M76" i="29"/>
  <c r="M50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M32" i="29"/>
  <c r="M33" i="29"/>
  <c r="M12" i="29"/>
  <c r="K51" i="29"/>
  <c r="K52" i="29"/>
  <c r="K53" i="29"/>
  <c r="K54" i="29"/>
  <c r="K55" i="29"/>
  <c r="K56" i="29"/>
  <c r="K57" i="29"/>
  <c r="K58" i="29"/>
  <c r="K59" i="29"/>
  <c r="K60" i="29"/>
  <c r="K61" i="29"/>
  <c r="K62" i="29"/>
  <c r="K63" i="29"/>
  <c r="K64" i="29"/>
  <c r="K65" i="29"/>
  <c r="K66" i="29"/>
  <c r="K67" i="29"/>
  <c r="K68" i="29"/>
  <c r="K69" i="29"/>
  <c r="K70" i="29"/>
  <c r="K71" i="29"/>
  <c r="K72" i="29"/>
  <c r="K73" i="29"/>
  <c r="K74" i="29"/>
  <c r="K75" i="29"/>
  <c r="K76" i="29"/>
  <c r="K50" i="29"/>
  <c r="K13" i="29"/>
  <c r="K14" i="29"/>
  <c r="K15" i="29"/>
  <c r="K16" i="29"/>
  <c r="K17" i="29"/>
  <c r="K18" i="29"/>
  <c r="K19" i="29"/>
  <c r="K20" i="29"/>
  <c r="K21" i="29"/>
  <c r="K22" i="29"/>
  <c r="K23" i="29"/>
  <c r="K24" i="29"/>
  <c r="K25" i="29"/>
  <c r="K26" i="29"/>
  <c r="K27" i="29"/>
  <c r="K28" i="29"/>
  <c r="K29" i="29"/>
  <c r="K30" i="29"/>
  <c r="K31" i="29"/>
  <c r="K32" i="29"/>
  <c r="K33" i="29"/>
  <c r="K12" i="29"/>
  <c r="I51" i="29"/>
  <c r="I52" i="29"/>
  <c r="I53" i="29"/>
  <c r="I54" i="29"/>
  <c r="I55" i="29"/>
  <c r="I56" i="29"/>
  <c r="I57" i="29"/>
  <c r="I58" i="29"/>
  <c r="I59" i="29"/>
  <c r="I60" i="29"/>
  <c r="I61" i="29"/>
  <c r="I62" i="29"/>
  <c r="I63" i="29"/>
  <c r="I64" i="29"/>
  <c r="I65" i="29"/>
  <c r="I66" i="29"/>
  <c r="I67" i="29"/>
  <c r="I68" i="29"/>
  <c r="I69" i="29"/>
  <c r="I70" i="29"/>
  <c r="I71" i="29"/>
  <c r="I72" i="29"/>
  <c r="I73" i="29"/>
  <c r="I74" i="29"/>
  <c r="I75" i="29"/>
  <c r="I76" i="29"/>
  <c r="I50" i="29"/>
  <c r="I13" i="29"/>
  <c r="I14" i="29"/>
  <c r="I15" i="29"/>
  <c r="I16" i="29"/>
  <c r="I17" i="29"/>
  <c r="I18" i="29"/>
  <c r="I19" i="29"/>
  <c r="I20" i="29"/>
  <c r="I21" i="29"/>
  <c r="I22" i="29"/>
  <c r="I23" i="29"/>
  <c r="I24" i="29"/>
  <c r="I25" i="29"/>
  <c r="I26" i="29"/>
  <c r="I27" i="29"/>
  <c r="I28" i="29"/>
  <c r="I29" i="29"/>
  <c r="I30" i="29"/>
  <c r="I31" i="29"/>
  <c r="I32" i="29"/>
  <c r="I33" i="29"/>
  <c r="I12" i="29"/>
  <c r="H72" i="29"/>
  <c r="H73" i="29"/>
  <c r="H74" i="29"/>
  <c r="H75" i="29"/>
  <c r="H76" i="29"/>
  <c r="H71" i="29"/>
  <c r="H70" i="29"/>
  <c r="H69" i="29"/>
  <c r="H68" i="29"/>
  <c r="H67" i="29"/>
  <c r="H66" i="29"/>
  <c r="H65" i="29"/>
  <c r="H64" i="29"/>
  <c r="H63" i="29"/>
  <c r="H62" i="29"/>
  <c r="H61" i="29"/>
  <c r="H60" i="29"/>
  <c r="H59" i="29"/>
  <c r="H58" i="29"/>
  <c r="H57" i="29"/>
  <c r="H56" i="29"/>
  <c r="H55" i="29"/>
  <c r="H54" i="29"/>
  <c r="H53" i="29"/>
  <c r="H52" i="29"/>
  <c r="H51" i="29"/>
  <c r="H50" i="29"/>
  <c r="H13" i="29"/>
  <c r="H14" i="29"/>
  <c r="H15" i="29"/>
  <c r="H16" i="29"/>
  <c r="H17" i="29"/>
  <c r="H18" i="29"/>
  <c r="H19" i="29"/>
  <c r="H20" i="29"/>
  <c r="H21" i="29"/>
  <c r="H22" i="29"/>
  <c r="H23" i="29"/>
  <c r="H24" i="29"/>
  <c r="H25" i="29"/>
  <c r="H26" i="29"/>
  <c r="H27" i="29"/>
  <c r="H28" i="29"/>
  <c r="H29" i="29"/>
  <c r="H30" i="29"/>
  <c r="H31" i="29"/>
  <c r="H32" i="29"/>
  <c r="H33" i="29"/>
  <c r="H12" i="29"/>
  <c r="I93" i="19" l="1"/>
  <c r="K89" i="19"/>
  <c r="N39" i="7"/>
  <c r="N27" i="7"/>
  <c r="N11" i="7"/>
  <c r="I89" i="19"/>
  <c r="K88" i="19"/>
  <c r="M84" i="19"/>
  <c r="M87" i="19"/>
  <c r="O90" i="19"/>
  <c r="H11" i="5"/>
  <c r="H10" i="7"/>
  <c r="H41" i="7"/>
  <c r="H37" i="7"/>
  <c r="H33" i="7"/>
  <c r="H29" i="7"/>
  <c r="H25" i="7"/>
  <c r="H21" i="7"/>
  <c r="H17" i="7"/>
  <c r="H13" i="7"/>
  <c r="J44" i="7"/>
  <c r="J40" i="7"/>
  <c r="J36" i="7"/>
  <c r="J32" i="7"/>
  <c r="J28" i="7"/>
  <c r="J24" i="7"/>
  <c r="J20" i="7"/>
  <c r="J16" i="7"/>
  <c r="J12" i="7"/>
  <c r="L43" i="7"/>
  <c r="L39" i="7"/>
  <c r="L35" i="7"/>
  <c r="L31" i="7"/>
  <c r="L27" i="7"/>
  <c r="L23" i="7"/>
  <c r="L19" i="7"/>
  <c r="L15" i="7"/>
  <c r="L11" i="7"/>
  <c r="L48" i="7" s="1"/>
  <c r="N42" i="7"/>
  <c r="N38" i="7"/>
  <c r="N34" i="7"/>
  <c r="N30" i="7"/>
  <c r="N26" i="7"/>
  <c r="N22" i="7"/>
  <c r="N18" i="7"/>
  <c r="N14" i="7"/>
  <c r="H78" i="7"/>
  <c r="J85" i="7"/>
  <c r="J81" i="7"/>
  <c r="N31" i="7"/>
  <c r="N19" i="7"/>
  <c r="K84" i="19"/>
  <c r="K87" i="19"/>
  <c r="O89" i="19"/>
  <c r="O93" i="19" s="1"/>
  <c r="H31" i="5"/>
  <c r="H27" i="5"/>
  <c r="H23" i="5"/>
  <c r="H19" i="5"/>
  <c r="H15" i="5"/>
  <c r="H44" i="7"/>
  <c r="H40" i="7"/>
  <c r="H36" i="7"/>
  <c r="H32" i="7"/>
  <c r="H28" i="7"/>
  <c r="H24" i="7"/>
  <c r="H20" i="7"/>
  <c r="H16" i="7"/>
  <c r="H12" i="7"/>
  <c r="J43" i="7"/>
  <c r="J39" i="7"/>
  <c r="J35" i="7"/>
  <c r="J31" i="7"/>
  <c r="J27" i="7"/>
  <c r="J23" i="7"/>
  <c r="J19" i="7"/>
  <c r="J15" i="7"/>
  <c r="J11" i="7"/>
  <c r="J48" i="7" s="1"/>
  <c r="L42" i="7"/>
  <c r="L38" i="7"/>
  <c r="L34" i="7"/>
  <c r="L30" i="7"/>
  <c r="L26" i="7"/>
  <c r="L22" i="7"/>
  <c r="L18" i="7"/>
  <c r="L14" i="7"/>
  <c r="N10" i="7"/>
  <c r="N41" i="7"/>
  <c r="N37" i="7"/>
  <c r="N33" i="7"/>
  <c r="N29" i="7"/>
  <c r="N25" i="7"/>
  <c r="N21" i="7"/>
  <c r="N17" i="7"/>
  <c r="N13" i="7"/>
  <c r="J84" i="7"/>
  <c r="N43" i="7"/>
  <c r="N35" i="7"/>
  <c r="N23" i="7"/>
  <c r="N15" i="7"/>
  <c r="H34" i="29"/>
  <c r="H37" i="6"/>
  <c r="H35" i="6"/>
  <c r="H33" i="6"/>
  <c r="H31" i="6"/>
  <c r="H29" i="6"/>
  <c r="H27" i="6"/>
  <c r="H25" i="6"/>
  <c r="H23" i="6"/>
  <c r="H21" i="6"/>
  <c r="H19" i="6"/>
  <c r="H17" i="6"/>
  <c r="H15" i="6"/>
  <c r="H13" i="6"/>
  <c r="J11" i="6"/>
  <c r="J36" i="6"/>
  <c r="J34" i="6"/>
  <c r="J32" i="6"/>
  <c r="J30" i="6"/>
  <c r="J28" i="6"/>
  <c r="J26" i="6"/>
  <c r="J24" i="6"/>
  <c r="J22" i="6"/>
  <c r="J20" i="6"/>
  <c r="J18" i="6"/>
  <c r="J16" i="6"/>
  <c r="J14" i="6"/>
  <c r="J12" i="6"/>
  <c r="L37" i="6"/>
  <c r="L35" i="6"/>
  <c r="L33" i="6"/>
  <c r="L31" i="6"/>
  <c r="L29" i="6"/>
  <c r="L27" i="6"/>
  <c r="L25" i="6"/>
  <c r="L23" i="6"/>
  <c r="L21" i="6"/>
  <c r="L19" i="6"/>
  <c r="L17" i="6"/>
  <c r="L15" i="6"/>
  <c r="L13" i="6"/>
  <c r="N11" i="6"/>
  <c r="N36" i="6"/>
  <c r="N34" i="6"/>
  <c r="N32" i="6"/>
  <c r="N30" i="6"/>
  <c r="N28" i="6"/>
  <c r="N26" i="6"/>
  <c r="N24" i="6"/>
  <c r="N22" i="6"/>
  <c r="N20" i="6"/>
  <c r="N18" i="6"/>
  <c r="N16" i="6"/>
  <c r="N14" i="6"/>
  <c r="N12" i="6"/>
  <c r="H11" i="6"/>
  <c r="H36" i="6"/>
  <c r="H34" i="6"/>
  <c r="H32" i="6"/>
  <c r="H30" i="6"/>
  <c r="H28" i="6"/>
  <c r="H26" i="6"/>
  <c r="H24" i="6"/>
  <c r="H22" i="6"/>
  <c r="H20" i="6"/>
  <c r="H18" i="6"/>
  <c r="H16" i="6"/>
  <c r="H14" i="6"/>
  <c r="H12" i="6"/>
  <c r="J37" i="6"/>
  <c r="J35" i="6"/>
  <c r="J33" i="6"/>
  <c r="J31" i="6"/>
  <c r="J29" i="6"/>
  <c r="J27" i="6"/>
  <c r="J25" i="6"/>
  <c r="J23" i="6"/>
  <c r="J21" i="6"/>
  <c r="J19" i="6"/>
  <c r="J17" i="6"/>
  <c r="J15" i="6"/>
  <c r="J13" i="6"/>
  <c r="H25" i="23"/>
  <c r="H23" i="23"/>
  <c r="H21" i="23"/>
  <c r="H19" i="23"/>
  <c r="H17" i="23"/>
  <c r="H15" i="23"/>
  <c r="H13" i="23"/>
  <c r="H11" i="23"/>
  <c r="H46" i="23"/>
  <c r="H55" i="23"/>
  <c r="H53" i="23"/>
  <c r="H51" i="23"/>
  <c r="H49" i="23"/>
  <c r="H47" i="23"/>
  <c r="J25" i="23"/>
  <c r="J23" i="23"/>
  <c r="J21" i="23"/>
  <c r="J19" i="23"/>
  <c r="J17" i="23"/>
  <c r="J15" i="23"/>
  <c r="J13" i="23"/>
  <c r="J11" i="23"/>
  <c r="J46" i="23"/>
  <c r="J55" i="23"/>
  <c r="J53" i="23"/>
  <c r="J51" i="23"/>
  <c r="J49" i="23"/>
  <c r="J47" i="23"/>
  <c r="L24" i="23"/>
  <c r="L22" i="23"/>
  <c r="L20" i="23"/>
  <c r="L18" i="23"/>
  <c r="L16" i="23"/>
  <c r="L14" i="23"/>
  <c r="L12" i="23"/>
  <c r="L26" i="23"/>
  <c r="L46" i="23"/>
  <c r="L54" i="23"/>
  <c r="L52" i="23"/>
  <c r="L50" i="23"/>
  <c r="L48" i="23"/>
  <c r="L56" i="23"/>
  <c r="N26" i="23"/>
  <c r="N24" i="23"/>
  <c r="N22" i="23"/>
  <c r="N20" i="23"/>
  <c r="N18" i="23"/>
  <c r="N16" i="23"/>
  <c r="N14" i="23"/>
  <c r="N12" i="23"/>
  <c r="N55" i="23"/>
  <c r="N53" i="23"/>
  <c r="N51" i="23"/>
  <c r="N49" i="23"/>
  <c r="N47" i="23"/>
  <c r="I28" i="23"/>
  <c r="K28" i="23" s="1"/>
  <c r="H26" i="23"/>
  <c r="H24" i="23"/>
  <c r="H22" i="23"/>
  <c r="H20" i="23"/>
  <c r="H18" i="23"/>
  <c r="H16" i="23"/>
  <c r="H14" i="23"/>
  <c r="H12" i="23"/>
  <c r="H10" i="23"/>
  <c r="H56" i="23"/>
  <c r="H54" i="23"/>
  <c r="H52" i="23"/>
  <c r="H50" i="23"/>
  <c r="H48" i="23"/>
  <c r="J10" i="23"/>
  <c r="J56" i="23"/>
  <c r="J54" i="23"/>
  <c r="J52" i="23"/>
  <c r="J50" i="23"/>
  <c r="J48" i="23"/>
  <c r="L10" i="23"/>
  <c r="L23" i="23"/>
  <c r="L21" i="23"/>
  <c r="L19" i="23"/>
  <c r="L17" i="23"/>
  <c r="L15" i="23"/>
  <c r="L13" i="23"/>
  <c r="L11" i="23"/>
  <c r="L25" i="23"/>
  <c r="L39" i="6" l="1"/>
  <c r="K93" i="19"/>
  <c r="H48" i="7"/>
  <c r="M93" i="19"/>
  <c r="N48" i="7"/>
  <c r="H39" i="6"/>
  <c r="N39" i="6"/>
  <c r="J39" i="6"/>
  <c r="F91" i="32" l="1"/>
  <c r="H89" i="32"/>
  <c r="J88" i="32"/>
  <c r="J87" i="32"/>
  <c r="J91" i="32" s="1"/>
  <c r="H86" i="32"/>
  <c r="H91" i="32" s="1"/>
  <c r="F63" i="32"/>
  <c r="F31" i="32"/>
  <c r="L49" i="32"/>
  <c r="L57" i="32"/>
  <c r="L13" i="32"/>
  <c r="L21" i="32"/>
  <c r="L29" i="32"/>
  <c r="H15" i="32"/>
  <c r="H23" i="32"/>
  <c r="H11" i="32"/>
  <c r="C45" i="32"/>
  <c r="N45" i="32" s="1"/>
  <c r="C46" i="32"/>
  <c r="L46" i="32" s="1"/>
  <c r="C47" i="32"/>
  <c r="N47" i="32" s="1"/>
  <c r="C48" i="32"/>
  <c r="L48" i="32" s="1"/>
  <c r="C49" i="32"/>
  <c r="N49" i="32" s="1"/>
  <c r="C50" i="32"/>
  <c r="L50" i="32" s="1"/>
  <c r="C51" i="32"/>
  <c r="N51" i="32" s="1"/>
  <c r="C52" i="32"/>
  <c r="L52" i="32" s="1"/>
  <c r="C53" i="32"/>
  <c r="N53" i="32" s="1"/>
  <c r="C54" i="32"/>
  <c r="L54" i="32" s="1"/>
  <c r="C55" i="32"/>
  <c r="N55" i="32" s="1"/>
  <c r="C56" i="32"/>
  <c r="L56" i="32" s="1"/>
  <c r="C57" i="32"/>
  <c r="N57" i="32" s="1"/>
  <c r="C58" i="32"/>
  <c r="L58" i="32" s="1"/>
  <c r="C59" i="32"/>
  <c r="N59" i="32" s="1"/>
  <c r="C60" i="32"/>
  <c r="L60" i="32" s="1"/>
  <c r="C61" i="32"/>
  <c r="N61" i="32" s="1"/>
  <c r="C62" i="32"/>
  <c r="L62" i="32" s="1"/>
  <c r="C44" i="32"/>
  <c r="N44" i="32" s="1"/>
  <c r="C12" i="32"/>
  <c r="C13" i="32"/>
  <c r="N13" i="32" s="1"/>
  <c r="C14" i="32"/>
  <c r="C15" i="32"/>
  <c r="N15" i="32" s="1"/>
  <c r="C16" i="32"/>
  <c r="C17" i="32"/>
  <c r="N17" i="32" s="1"/>
  <c r="C18" i="32"/>
  <c r="C19" i="32"/>
  <c r="N19" i="32" s="1"/>
  <c r="C20" i="32"/>
  <c r="C21" i="32"/>
  <c r="N21" i="32" s="1"/>
  <c r="C22" i="32"/>
  <c r="C23" i="32"/>
  <c r="N23" i="32" s="1"/>
  <c r="C24" i="32"/>
  <c r="C25" i="32"/>
  <c r="N25" i="32" s="1"/>
  <c r="C26" i="32"/>
  <c r="C27" i="32"/>
  <c r="N27" i="32" s="1"/>
  <c r="C28" i="32"/>
  <c r="C29" i="32"/>
  <c r="N29" i="32" s="1"/>
  <c r="C30" i="32"/>
  <c r="C11" i="32"/>
  <c r="N11" i="32" s="1"/>
  <c r="H29" i="32" l="1"/>
  <c r="H21" i="32"/>
  <c r="H13" i="32"/>
  <c r="L27" i="32"/>
  <c r="L19" i="32"/>
  <c r="L44" i="32"/>
  <c r="L55" i="32"/>
  <c r="L47" i="32"/>
  <c r="H27" i="32"/>
  <c r="H19" i="32"/>
  <c r="H44" i="32"/>
  <c r="L25" i="32"/>
  <c r="L17" i="32"/>
  <c r="L61" i="32"/>
  <c r="L53" i="32"/>
  <c r="L45" i="32"/>
  <c r="H25" i="32"/>
  <c r="H17" i="32"/>
  <c r="L11" i="32"/>
  <c r="L23" i="32"/>
  <c r="L31" i="32" s="1"/>
  <c r="L15" i="32"/>
  <c r="L59" i="32"/>
  <c r="L51" i="32"/>
  <c r="F64" i="32"/>
  <c r="L30" i="32"/>
  <c r="H30" i="32"/>
  <c r="L28" i="32"/>
  <c r="H28" i="32"/>
  <c r="L26" i="32"/>
  <c r="H26" i="32"/>
  <c r="L24" i="32"/>
  <c r="H24" i="32"/>
  <c r="L22" i="32"/>
  <c r="H22" i="32"/>
  <c r="L20" i="32"/>
  <c r="H20" i="32"/>
  <c r="L18" i="32"/>
  <c r="H18" i="32"/>
  <c r="L16" i="32"/>
  <c r="H16" i="32"/>
  <c r="L14" i="32"/>
  <c r="H14" i="32"/>
  <c r="L12" i="32"/>
  <c r="H12" i="32"/>
  <c r="H31" i="32" s="1"/>
  <c r="H58" i="32"/>
  <c r="H54" i="32"/>
  <c r="H50" i="32"/>
  <c r="H46" i="32"/>
  <c r="J30" i="32"/>
  <c r="J26" i="32"/>
  <c r="J22" i="32"/>
  <c r="J18" i="32"/>
  <c r="J14" i="32"/>
  <c r="J62" i="32"/>
  <c r="J58" i="32"/>
  <c r="J54" i="32"/>
  <c r="J50" i="32"/>
  <c r="J46" i="32"/>
  <c r="N28" i="32"/>
  <c r="N24" i="32"/>
  <c r="N20" i="32"/>
  <c r="N16" i="32"/>
  <c r="N12" i="32"/>
  <c r="N60" i="32"/>
  <c r="N56" i="32"/>
  <c r="N52" i="32"/>
  <c r="N48" i="32"/>
  <c r="H60" i="32"/>
  <c r="H56" i="32"/>
  <c r="H52" i="32"/>
  <c r="H48" i="32"/>
  <c r="H62" i="32"/>
  <c r="J28" i="32"/>
  <c r="J24" i="32"/>
  <c r="J20" i="32"/>
  <c r="J16" i="32"/>
  <c r="J12" i="32"/>
  <c r="J60" i="32"/>
  <c r="J56" i="32"/>
  <c r="J52" i="32"/>
  <c r="J48" i="32"/>
  <c r="N30" i="32"/>
  <c r="N26" i="32"/>
  <c r="N22" i="32"/>
  <c r="N18" i="32"/>
  <c r="N14" i="32"/>
  <c r="N62" i="32"/>
  <c r="N58" i="32"/>
  <c r="N54" i="32"/>
  <c r="N50" i="32"/>
  <c r="N46" i="32"/>
  <c r="N63" i="32" s="1"/>
  <c r="H61" i="32"/>
  <c r="H59" i="32"/>
  <c r="H57" i="32"/>
  <c r="H55" i="32"/>
  <c r="H53" i="32"/>
  <c r="H51" i="32"/>
  <c r="H49" i="32"/>
  <c r="H47" i="32"/>
  <c r="H45" i="32"/>
  <c r="J11" i="32"/>
  <c r="J29" i="32"/>
  <c r="J27" i="32"/>
  <c r="J25" i="32"/>
  <c r="J23" i="32"/>
  <c r="J21" i="32"/>
  <c r="J19" i="32"/>
  <c r="J17" i="32"/>
  <c r="J15" i="32"/>
  <c r="J13" i="32"/>
  <c r="J44" i="32"/>
  <c r="J61" i="32"/>
  <c r="J59" i="32"/>
  <c r="J57" i="32"/>
  <c r="J55" i="32"/>
  <c r="J53" i="32"/>
  <c r="J51" i="32"/>
  <c r="J49" i="32"/>
  <c r="J47" i="32"/>
  <c r="J45" i="32"/>
  <c r="N31" i="32" l="1"/>
  <c r="N64" i="32" s="1"/>
  <c r="L63" i="32"/>
  <c r="L64" i="32" s="1"/>
  <c r="H63" i="32"/>
  <c r="H64" i="32" s="1"/>
  <c r="J31" i="32"/>
  <c r="J63" i="32"/>
  <c r="J64" i="32" l="1"/>
  <c r="N51" i="27" l="1"/>
  <c r="L51" i="27"/>
  <c r="J51" i="27"/>
  <c r="H51" i="27"/>
  <c r="M15" i="27"/>
  <c r="M20" i="27"/>
  <c r="M24" i="27"/>
  <c r="M28" i="27"/>
  <c r="M32" i="27"/>
  <c r="M36" i="27"/>
  <c r="M40" i="27"/>
  <c r="M44" i="27"/>
  <c r="M48" i="27"/>
  <c r="I13" i="27"/>
  <c r="I17" i="27"/>
  <c r="I22" i="27"/>
  <c r="I26" i="27"/>
  <c r="I30" i="27"/>
  <c r="I34" i="27"/>
  <c r="I38" i="27"/>
  <c r="I42" i="27"/>
  <c r="I46" i="27"/>
  <c r="I12" i="27"/>
  <c r="G21" i="27"/>
  <c r="G25" i="27"/>
  <c r="G29" i="27"/>
  <c r="G33" i="27"/>
  <c r="G37" i="27"/>
  <c r="G41" i="27"/>
  <c r="G45" i="27"/>
  <c r="G49" i="27"/>
  <c r="H16" i="27"/>
  <c r="C13" i="27"/>
  <c r="G13" i="27" s="1"/>
  <c r="C14" i="27"/>
  <c r="I14" i="27" s="1"/>
  <c r="C15" i="27"/>
  <c r="K15" i="27" s="1"/>
  <c r="C17" i="27"/>
  <c r="G17" i="27" s="1"/>
  <c r="C18" i="27"/>
  <c r="I18" i="27" s="1"/>
  <c r="C20" i="27"/>
  <c r="K20" i="27" s="1"/>
  <c r="C21" i="27"/>
  <c r="M21" i="27" s="1"/>
  <c r="C22" i="27"/>
  <c r="G22" i="27" s="1"/>
  <c r="C23" i="27"/>
  <c r="I23" i="27" s="1"/>
  <c r="C24" i="27"/>
  <c r="K24" i="27" s="1"/>
  <c r="C25" i="27"/>
  <c r="M25" i="27" s="1"/>
  <c r="C26" i="27"/>
  <c r="G26" i="27" s="1"/>
  <c r="C27" i="27"/>
  <c r="I27" i="27" s="1"/>
  <c r="C28" i="27"/>
  <c r="K28" i="27" s="1"/>
  <c r="C29" i="27"/>
  <c r="M29" i="27" s="1"/>
  <c r="C30" i="27"/>
  <c r="G30" i="27" s="1"/>
  <c r="C31" i="27"/>
  <c r="I31" i="27" s="1"/>
  <c r="C32" i="27"/>
  <c r="K32" i="27" s="1"/>
  <c r="C33" i="27"/>
  <c r="M33" i="27" s="1"/>
  <c r="C34" i="27"/>
  <c r="G34" i="27" s="1"/>
  <c r="C35" i="27"/>
  <c r="I35" i="27" s="1"/>
  <c r="C36" i="27"/>
  <c r="K36" i="27" s="1"/>
  <c r="C37" i="27"/>
  <c r="M37" i="27" s="1"/>
  <c r="C38" i="27"/>
  <c r="G38" i="27" s="1"/>
  <c r="C39" i="27"/>
  <c r="I39" i="27" s="1"/>
  <c r="C40" i="27"/>
  <c r="K40" i="27" s="1"/>
  <c r="C41" i="27"/>
  <c r="M41" i="27" s="1"/>
  <c r="C42" i="27"/>
  <c r="G42" i="27" s="1"/>
  <c r="C43" i="27"/>
  <c r="I43" i="27" s="1"/>
  <c r="C44" i="27"/>
  <c r="K44" i="27" s="1"/>
  <c r="C45" i="27"/>
  <c r="M45" i="27" s="1"/>
  <c r="C46" i="27"/>
  <c r="G46" i="27" s="1"/>
  <c r="C47" i="27"/>
  <c r="I47" i="27" s="1"/>
  <c r="C48" i="27"/>
  <c r="K48" i="27" s="1"/>
  <c r="C49" i="27"/>
  <c r="M49" i="27" s="1"/>
  <c r="C12" i="27"/>
  <c r="G12" i="27" s="1"/>
  <c r="F16" i="27"/>
  <c r="F51" i="27" s="1"/>
  <c r="K31" i="27" l="1"/>
  <c r="K14" i="27"/>
  <c r="G48" i="27"/>
  <c r="G44" i="27"/>
  <c r="G40" i="27"/>
  <c r="G36" i="27"/>
  <c r="G32" i="27"/>
  <c r="G28" i="27"/>
  <c r="G24" i="27"/>
  <c r="G20" i="27"/>
  <c r="G15" i="27"/>
  <c r="I49" i="27"/>
  <c r="I45" i="27"/>
  <c r="I41" i="27"/>
  <c r="I37" i="27"/>
  <c r="I33" i="27"/>
  <c r="I29" i="27"/>
  <c r="I25" i="27"/>
  <c r="I21" i="27"/>
  <c r="K12" i="27"/>
  <c r="K46" i="27"/>
  <c r="K42" i="27"/>
  <c r="K38" i="27"/>
  <c r="K34" i="27"/>
  <c r="K30" i="27"/>
  <c r="K26" i="27"/>
  <c r="K22" i="27"/>
  <c r="K17" i="27"/>
  <c r="K13" i="27"/>
  <c r="M47" i="27"/>
  <c r="M43" i="27"/>
  <c r="M39" i="27"/>
  <c r="M35" i="27"/>
  <c r="M31" i="27"/>
  <c r="M27" i="27"/>
  <c r="M23" i="27"/>
  <c r="M18" i="27"/>
  <c r="M14" i="27"/>
  <c r="K47" i="27"/>
  <c r="K39" i="27"/>
  <c r="K27" i="27"/>
  <c r="K18" i="27"/>
  <c r="C16" i="27"/>
  <c r="G47" i="27"/>
  <c r="G43" i="27"/>
  <c r="G39" i="27"/>
  <c r="G35" i="27"/>
  <c r="G31" i="27"/>
  <c r="G27" i="27"/>
  <c r="G23" i="27"/>
  <c r="G18" i="27"/>
  <c r="G14" i="27"/>
  <c r="I48" i="27"/>
  <c r="I44" i="27"/>
  <c r="I40" i="27"/>
  <c r="I36" i="27"/>
  <c r="I32" i="27"/>
  <c r="I28" i="27"/>
  <c r="I24" i="27"/>
  <c r="I20" i="27"/>
  <c r="I15" i="27"/>
  <c r="K49" i="27"/>
  <c r="K45" i="27"/>
  <c r="K41" i="27"/>
  <c r="K37" i="27"/>
  <c r="K33" i="27"/>
  <c r="K29" i="27"/>
  <c r="K25" i="27"/>
  <c r="K21" i="27"/>
  <c r="M12" i="27"/>
  <c r="M46" i="27"/>
  <c r="M42" i="27"/>
  <c r="M38" i="27"/>
  <c r="M34" i="27"/>
  <c r="M30" i="27"/>
  <c r="M26" i="27"/>
  <c r="M22" i="27"/>
  <c r="M17" i="27"/>
  <c r="M13" i="27"/>
  <c r="K43" i="27"/>
  <c r="K35" i="27"/>
  <c r="K23" i="27"/>
  <c r="N111" i="27"/>
  <c r="L111" i="27"/>
  <c r="J111" i="27"/>
  <c r="F111" i="27"/>
  <c r="M16" i="27" l="1"/>
  <c r="K16" i="27"/>
  <c r="I16" i="27"/>
  <c r="G16" i="27"/>
  <c r="K83" i="27"/>
  <c r="M77" i="27"/>
  <c r="M81" i="27"/>
  <c r="M85" i="27"/>
  <c r="M89" i="27"/>
  <c r="M93" i="27"/>
  <c r="M97" i="27"/>
  <c r="M101" i="27"/>
  <c r="M105" i="27"/>
  <c r="M109" i="27"/>
  <c r="K79" i="27"/>
  <c r="K77" i="27"/>
  <c r="I76" i="27"/>
  <c r="I77" i="27"/>
  <c r="I80" i="27"/>
  <c r="I81" i="27"/>
  <c r="I84" i="27"/>
  <c r="I85" i="27"/>
  <c r="I88" i="27"/>
  <c r="I89" i="27"/>
  <c r="G76" i="27"/>
  <c r="G103" i="27"/>
  <c r="G107" i="27"/>
  <c r="G74" i="27"/>
  <c r="C75" i="27"/>
  <c r="M75" i="27" s="1"/>
  <c r="C76" i="27"/>
  <c r="M76" i="27" s="1"/>
  <c r="C77" i="27"/>
  <c r="C78" i="27"/>
  <c r="M78" i="27" s="1"/>
  <c r="C79" i="27"/>
  <c r="G79" i="27" s="1"/>
  <c r="C80" i="27"/>
  <c r="G80" i="27" s="1"/>
  <c r="C81" i="27"/>
  <c r="K81" i="27" s="1"/>
  <c r="C82" i="27"/>
  <c r="M82" i="27" s="1"/>
  <c r="C83" i="27"/>
  <c r="G83" i="27" s="1"/>
  <c r="C84" i="27"/>
  <c r="K84" i="27" s="1"/>
  <c r="C85" i="27"/>
  <c r="K85" i="27" s="1"/>
  <c r="C86" i="27"/>
  <c r="K86" i="27" s="1"/>
  <c r="C87" i="27"/>
  <c r="K87" i="27" s="1"/>
  <c r="C88" i="27"/>
  <c r="K88" i="27" s="1"/>
  <c r="C89" i="27"/>
  <c r="K89" i="27" s="1"/>
  <c r="C90" i="27"/>
  <c r="K90" i="27" s="1"/>
  <c r="C91" i="27"/>
  <c r="K91" i="27" s="1"/>
  <c r="C92" i="27"/>
  <c r="K92" i="27" s="1"/>
  <c r="C93" i="27"/>
  <c r="K93" i="27" s="1"/>
  <c r="C94" i="27"/>
  <c r="K94" i="27" s="1"/>
  <c r="C95" i="27"/>
  <c r="K95" i="27" s="1"/>
  <c r="C96" i="27"/>
  <c r="K96" i="27" s="1"/>
  <c r="C97" i="27"/>
  <c r="K97" i="27" s="1"/>
  <c r="C98" i="27"/>
  <c r="K98" i="27" s="1"/>
  <c r="C99" i="27"/>
  <c r="K99" i="27" s="1"/>
  <c r="C100" i="27"/>
  <c r="K100" i="27" s="1"/>
  <c r="C101" i="27"/>
  <c r="K101" i="27" s="1"/>
  <c r="C102" i="27"/>
  <c r="K102" i="27" s="1"/>
  <c r="C103" i="27"/>
  <c r="K103" i="27" s="1"/>
  <c r="C104" i="27"/>
  <c r="K104" i="27" s="1"/>
  <c r="C105" i="27"/>
  <c r="K105" i="27" s="1"/>
  <c r="C106" i="27"/>
  <c r="K106" i="27" s="1"/>
  <c r="C107" i="27"/>
  <c r="K107" i="27" s="1"/>
  <c r="C108" i="27"/>
  <c r="K108" i="27" s="1"/>
  <c r="C109" i="27"/>
  <c r="K109" i="27" s="1"/>
  <c r="C110" i="27"/>
  <c r="K110" i="27" s="1"/>
  <c r="C74" i="27"/>
  <c r="K74" i="27" s="1"/>
  <c r="G98" i="27" l="1"/>
  <c r="G86" i="27"/>
  <c r="I110" i="27"/>
  <c r="I94" i="27"/>
  <c r="G110" i="27"/>
  <c r="G102" i="27"/>
  <c r="G97" i="27"/>
  <c r="G93" i="27"/>
  <c r="G89" i="27"/>
  <c r="G85" i="27"/>
  <c r="G81" i="27"/>
  <c r="I109" i="27"/>
  <c r="I105" i="27"/>
  <c r="I101" i="27"/>
  <c r="I97" i="27"/>
  <c r="I92" i="27"/>
  <c r="K76" i="27"/>
  <c r="K80" i="27"/>
  <c r="M108" i="27"/>
  <c r="M104" i="27"/>
  <c r="M100" i="27"/>
  <c r="M96" i="27"/>
  <c r="M92" i="27"/>
  <c r="M88" i="27"/>
  <c r="M84" i="27"/>
  <c r="M80" i="27"/>
  <c r="K82" i="27"/>
  <c r="G94" i="27"/>
  <c r="G82" i="27"/>
  <c r="I106" i="27"/>
  <c r="I98" i="27"/>
  <c r="G106" i="27"/>
  <c r="G109" i="27"/>
  <c r="G105" i="27"/>
  <c r="G101" i="27"/>
  <c r="G96" i="27"/>
  <c r="G92" i="27"/>
  <c r="G88" i="27"/>
  <c r="G84" i="27"/>
  <c r="G75" i="27"/>
  <c r="I108" i="27"/>
  <c r="I104" i="27"/>
  <c r="I100" i="27"/>
  <c r="I96" i="27"/>
  <c r="I91" i="27"/>
  <c r="I87" i="27"/>
  <c r="I83" i="27"/>
  <c r="I79" i="27"/>
  <c r="I75" i="27"/>
  <c r="K75" i="27"/>
  <c r="M74" i="27"/>
  <c r="M107" i="27"/>
  <c r="M103" i="27"/>
  <c r="M99" i="27"/>
  <c r="M95" i="27"/>
  <c r="M91" i="27"/>
  <c r="M87" i="27"/>
  <c r="M83" i="27"/>
  <c r="M79" i="27"/>
  <c r="G90" i="27"/>
  <c r="G78" i="27"/>
  <c r="I102" i="27"/>
  <c r="G108" i="27"/>
  <c r="G104" i="27"/>
  <c r="G99" i="27"/>
  <c r="G95" i="27"/>
  <c r="G91" i="27"/>
  <c r="G87" i="27"/>
  <c r="I74" i="27"/>
  <c r="I107" i="27"/>
  <c r="I103" i="27"/>
  <c r="I99" i="27"/>
  <c r="I95" i="27"/>
  <c r="I90" i="27"/>
  <c r="I86" i="27"/>
  <c r="I82" i="27"/>
  <c r="I78" i="27"/>
  <c r="K78" i="27"/>
  <c r="M110" i="27"/>
  <c r="M106" i="27"/>
  <c r="M102" i="27"/>
  <c r="M98" i="27"/>
  <c r="M94" i="27"/>
  <c r="M90" i="27"/>
  <c r="M86" i="27"/>
  <c r="I93" i="27"/>
  <c r="I94" i="26"/>
  <c r="O87" i="26"/>
  <c r="O88" i="26"/>
  <c r="O85" i="26"/>
  <c r="K87" i="26"/>
  <c r="K88" i="26"/>
  <c r="K85" i="26"/>
  <c r="F86" i="26"/>
  <c r="Q86" i="26" s="1"/>
  <c r="F87" i="26"/>
  <c r="Q87" i="26" s="1"/>
  <c r="F88" i="26"/>
  <c r="Q88" i="26" s="1"/>
  <c r="F89" i="26"/>
  <c r="O89" i="26" s="1"/>
  <c r="F90" i="26"/>
  <c r="O90" i="26" s="1"/>
  <c r="F85" i="26"/>
  <c r="Q85" i="26" s="1"/>
  <c r="I57" i="26"/>
  <c r="Q17" i="26"/>
  <c r="Q37" i="26"/>
  <c r="Q53" i="26"/>
  <c r="O25" i="26"/>
  <c r="O41" i="26"/>
  <c r="M13" i="26"/>
  <c r="M29" i="26"/>
  <c r="M45" i="26"/>
  <c r="F13" i="26"/>
  <c r="K13" i="26" s="1"/>
  <c r="F14" i="26"/>
  <c r="Q14" i="26" s="1"/>
  <c r="F15" i="26"/>
  <c r="Q15" i="26" s="1"/>
  <c r="F16" i="26"/>
  <c r="Q16" i="26" s="1"/>
  <c r="F17" i="26"/>
  <c r="M17" i="26" s="1"/>
  <c r="F18" i="26"/>
  <c r="Q18" i="26" s="1"/>
  <c r="F19" i="26"/>
  <c r="Q19" i="26" s="1"/>
  <c r="F20" i="26"/>
  <c r="Q20" i="26" s="1"/>
  <c r="F21" i="26"/>
  <c r="K21" i="26" s="1"/>
  <c r="F22" i="26"/>
  <c r="Q22" i="26" s="1"/>
  <c r="F23" i="26"/>
  <c r="Q23" i="26" s="1"/>
  <c r="F24" i="26"/>
  <c r="Q24" i="26" s="1"/>
  <c r="F25" i="26"/>
  <c r="K25" i="26" s="1"/>
  <c r="F26" i="26"/>
  <c r="Q26" i="26" s="1"/>
  <c r="F27" i="26"/>
  <c r="Q27" i="26" s="1"/>
  <c r="F28" i="26"/>
  <c r="O28" i="26" s="1"/>
  <c r="F29" i="26"/>
  <c r="K29" i="26" s="1"/>
  <c r="F30" i="26"/>
  <c r="Q30" i="26" s="1"/>
  <c r="F31" i="26"/>
  <c r="Q31" i="26" s="1"/>
  <c r="F32" i="26"/>
  <c r="Q32" i="26" s="1"/>
  <c r="F33" i="26"/>
  <c r="K33" i="26" s="1"/>
  <c r="F34" i="26"/>
  <c r="Q34" i="26" s="1"/>
  <c r="F35" i="26"/>
  <c r="Q35" i="26" s="1"/>
  <c r="F36" i="26"/>
  <c r="O36" i="26" s="1"/>
  <c r="F37" i="26"/>
  <c r="K37" i="26" s="1"/>
  <c r="F38" i="26"/>
  <c r="Q38" i="26" s="1"/>
  <c r="F39" i="26"/>
  <c r="Q39" i="26" s="1"/>
  <c r="F40" i="26"/>
  <c r="Q40" i="26" s="1"/>
  <c r="F41" i="26"/>
  <c r="K41" i="26" s="1"/>
  <c r="F42" i="26"/>
  <c r="Q42" i="26" s="1"/>
  <c r="F43" i="26"/>
  <c r="Q43" i="26" s="1"/>
  <c r="F44" i="26"/>
  <c r="O44" i="26" s="1"/>
  <c r="F45" i="26"/>
  <c r="K45" i="26" s="1"/>
  <c r="F46" i="26"/>
  <c r="Q46" i="26" s="1"/>
  <c r="F47" i="26"/>
  <c r="Q47" i="26" s="1"/>
  <c r="F48" i="26"/>
  <c r="Q48" i="26" s="1"/>
  <c r="F49" i="26"/>
  <c r="K49" i="26" s="1"/>
  <c r="F50" i="26"/>
  <c r="Q50" i="26" s="1"/>
  <c r="F51" i="26"/>
  <c r="Q51" i="26" s="1"/>
  <c r="F52" i="26"/>
  <c r="O52" i="26" s="1"/>
  <c r="F53" i="26"/>
  <c r="K53" i="26" s="1"/>
  <c r="F54" i="26"/>
  <c r="Q54" i="26" s="1"/>
  <c r="F55" i="26"/>
  <c r="Q55" i="26" s="1"/>
  <c r="F12" i="26"/>
  <c r="Q12" i="26" s="1"/>
  <c r="F31" i="24"/>
  <c r="N19" i="24"/>
  <c r="N16" i="24"/>
  <c r="N17" i="24"/>
  <c r="N18" i="24"/>
  <c r="N20" i="24"/>
  <c r="L18" i="24"/>
  <c r="L19" i="24"/>
  <c r="L23" i="24"/>
  <c r="L17" i="24"/>
  <c r="J18" i="24"/>
  <c r="J19" i="24"/>
  <c r="J23" i="24"/>
  <c r="H19" i="24"/>
  <c r="H18" i="24"/>
  <c r="H17" i="24"/>
  <c r="J17" i="24"/>
  <c r="H16" i="24"/>
  <c r="C14" i="24"/>
  <c r="N14" i="24" s="1"/>
  <c r="C15" i="24"/>
  <c r="H15" i="24" s="1"/>
  <c r="C18" i="24"/>
  <c r="C20" i="24"/>
  <c r="L20" i="24" s="1"/>
  <c r="C21" i="24"/>
  <c r="H21" i="24" s="1"/>
  <c r="C22" i="24"/>
  <c r="L22" i="24" s="1"/>
  <c r="C23" i="24"/>
  <c r="N23" i="24" s="1"/>
  <c r="C24" i="24"/>
  <c r="L24" i="24" s="1"/>
  <c r="C13" i="24"/>
  <c r="N13" i="24" s="1"/>
  <c r="N15" i="24" l="1"/>
  <c r="N31" i="24" s="1"/>
  <c r="K39" i="26"/>
  <c r="M90" i="26"/>
  <c r="J22" i="24"/>
  <c r="N21" i="24"/>
  <c r="K54" i="26"/>
  <c r="K46" i="26"/>
  <c r="K38" i="26"/>
  <c r="K30" i="26"/>
  <c r="K22" i="26"/>
  <c r="M41" i="26"/>
  <c r="M25" i="26"/>
  <c r="O53" i="26"/>
  <c r="O37" i="26"/>
  <c r="O21" i="26"/>
  <c r="Q49" i="26"/>
  <c r="Q33" i="26"/>
  <c r="Q13" i="26"/>
  <c r="M89" i="26"/>
  <c r="Q89" i="26"/>
  <c r="K47" i="26"/>
  <c r="M86" i="26"/>
  <c r="Q90" i="26"/>
  <c r="H13" i="24"/>
  <c r="H24" i="24"/>
  <c r="H20" i="24"/>
  <c r="J21" i="24"/>
  <c r="L21" i="24"/>
  <c r="L31" i="24" s="1"/>
  <c r="N24" i="24"/>
  <c r="K51" i="26"/>
  <c r="K43" i="26"/>
  <c r="K35" i="26"/>
  <c r="K27" i="26"/>
  <c r="M53" i="26"/>
  <c r="M37" i="26"/>
  <c r="M21" i="26"/>
  <c r="O49" i="26"/>
  <c r="O33" i="26"/>
  <c r="O17" i="26"/>
  <c r="Q45" i="26"/>
  <c r="Q29" i="26"/>
  <c r="K90" i="26"/>
  <c r="K86" i="26"/>
  <c r="M88" i="26"/>
  <c r="O86" i="26"/>
  <c r="H22" i="24"/>
  <c r="N22" i="24"/>
  <c r="K55" i="26"/>
  <c r="K31" i="26"/>
  <c r="K23" i="26"/>
  <c r="H14" i="24"/>
  <c r="H23" i="24"/>
  <c r="J24" i="24"/>
  <c r="J20" i="24"/>
  <c r="J31" i="24" s="1"/>
  <c r="K17" i="26"/>
  <c r="K50" i="26"/>
  <c r="K42" i="26"/>
  <c r="K34" i="26"/>
  <c r="K26" i="26"/>
  <c r="M49" i="26"/>
  <c r="M33" i="26"/>
  <c r="O45" i="26"/>
  <c r="O29" i="26"/>
  <c r="O13" i="26"/>
  <c r="Q41" i="26"/>
  <c r="Q25" i="26"/>
  <c r="K89" i="26"/>
  <c r="M85" i="26"/>
  <c r="M87" i="26"/>
  <c r="K12" i="26"/>
  <c r="K44" i="26"/>
  <c r="K28" i="26"/>
  <c r="K48" i="26"/>
  <c r="K32" i="26"/>
  <c r="M52" i="26"/>
  <c r="M44" i="26"/>
  <c r="M36" i="26"/>
  <c r="M28" i="26"/>
  <c r="M20" i="26"/>
  <c r="O12" i="26"/>
  <c r="O48" i="26"/>
  <c r="O40" i="26"/>
  <c r="O32" i="26"/>
  <c r="O24" i="26"/>
  <c r="O16" i="26"/>
  <c r="Q52" i="26"/>
  <c r="Q44" i="26"/>
  <c r="Q36" i="26"/>
  <c r="Q28" i="26"/>
  <c r="K16" i="26"/>
  <c r="K52" i="26"/>
  <c r="K36" i="26"/>
  <c r="K20" i="26"/>
  <c r="K40" i="26"/>
  <c r="K24" i="26"/>
  <c r="M12" i="26"/>
  <c r="M48" i="26"/>
  <c r="M40" i="26"/>
  <c r="M32" i="26"/>
  <c r="M24" i="26"/>
  <c r="M16" i="26"/>
  <c r="O20" i="26"/>
  <c r="Q21" i="26"/>
  <c r="K19" i="26"/>
  <c r="K15" i="26"/>
  <c r="M55" i="26"/>
  <c r="M51" i="26"/>
  <c r="M47" i="26"/>
  <c r="M43" i="26"/>
  <c r="M39" i="26"/>
  <c r="M35" i="26"/>
  <c r="M31" i="26"/>
  <c r="M27" i="26"/>
  <c r="M23" i="26"/>
  <c r="M19" i="26"/>
  <c r="M15" i="26"/>
  <c r="O55" i="26"/>
  <c r="O51" i="26"/>
  <c r="O47" i="26"/>
  <c r="O43" i="26"/>
  <c r="O39" i="26"/>
  <c r="O35" i="26"/>
  <c r="O31" i="26"/>
  <c r="O27" i="26"/>
  <c r="O23" i="26"/>
  <c r="O19" i="26"/>
  <c r="O15" i="26"/>
  <c r="K18" i="26"/>
  <c r="K14" i="26"/>
  <c r="M54" i="26"/>
  <c r="M50" i="26"/>
  <c r="M46" i="26"/>
  <c r="M42" i="26"/>
  <c r="M38" i="26"/>
  <c r="M34" i="26"/>
  <c r="M30" i="26"/>
  <c r="M26" i="26"/>
  <c r="M22" i="26"/>
  <c r="M18" i="26"/>
  <c r="M14" i="26"/>
  <c r="O54" i="26"/>
  <c r="O50" i="26"/>
  <c r="O46" i="26"/>
  <c r="O42" i="26"/>
  <c r="O38" i="26"/>
  <c r="O34" i="26"/>
  <c r="O30" i="26"/>
  <c r="O26" i="26"/>
  <c r="O22" i="26"/>
  <c r="O18" i="26"/>
  <c r="O14" i="26"/>
  <c r="H31" i="24" l="1"/>
  <c r="Q57" i="26"/>
  <c r="K57" i="26"/>
  <c r="M57" i="26"/>
  <c r="O57" i="26"/>
  <c r="F107" i="24"/>
  <c r="C51" i="24"/>
  <c r="N51" i="24" s="1"/>
  <c r="C52" i="24"/>
  <c r="N52" i="24" s="1"/>
  <c r="C53" i="24"/>
  <c r="N53" i="24" s="1"/>
  <c r="C54" i="24"/>
  <c r="N54" i="24" s="1"/>
  <c r="C55" i="24"/>
  <c r="N55" i="24" s="1"/>
  <c r="C56" i="24"/>
  <c r="N56" i="24" s="1"/>
  <c r="C57" i="24"/>
  <c r="N57" i="24" s="1"/>
  <c r="C58" i="24"/>
  <c r="N58" i="24" s="1"/>
  <c r="C59" i="24"/>
  <c r="N59" i="24" s="1"/>
  <c r="C60" i="24"/>
  <c r="N60" i="24" s="1"/>
  <c r="C61" i="24"/>
  <c r="N61" i="24" s="1"/>
  <c r="C62" i="24"/>
  <c r="N62" i="24" s="1"/>
  <c r="C63" i="24"/>
  <c r="N63" i="24" s="1"/>
  <c r="C64" i="24"/>
  <c r="N64" i="24" s="1"/>
  <c r="C65" i="24"/>
  <c r="N65" i="24" s="1"/>
  <c r="C66" i="24"/>
  <c r="N66" i="24" s="1"/>
  <c r="C67" i="24"/>
  <c r="N67" i="24" s="1"/>
  <c r="C68" i="24"/>
  <c r="N68" i="24" s="1"/>
  <c r="C69" i="24"/>
  <c r="N69" i="24" s="1"/>
  <c r="C70" i="24"/>
  <c r="N70" i="24" s="1"/>
  <c r="C71" i="24"/>
  <c r="N71" i="24" s="1"/>
  <c r="C72" i="24"/>
  <c r="N72" i="24" s="1"/>
  <c r="C73" i="24"/>
  <c r="N73" i="24" s="1"/>
  <c r="C74" i="24"/>
  <c r="N74" i="24" s="1"/>
  <c r="C75" i="24"/>
  <c r="N75" i="24" s="1"/>
  <c r="C76" i="24"/>
  <c r="N76" i="24" s="1"/>
  <c r="C77" i="24"/>
  <c r="N77" i="24" s="1"/>
  <c r="C78" i="24"/>
  <c r="N78" i="24" s="1"/>
  <c r="C79" i="24"/>
  <c r="N79" i="24" s="1"/>
  <c r="C80" i="24"/>
  <c r="N80" i="24" s="1"/>
  <c r="C81" i="24"/>
  <c r="N81" i="24" s="1"/>
  <c r="C82" i="24"/>
  <c r="N82" i="24" s="1"/>
  <c r="C83" i="24"/>
  <c r="N83" i="24" s="1"/>
  <c r="C84" i="24"/>
  <c r="N84" i="24" s="1"/>
  <c r="C85" i="24"/>
  <c r="N85" i="24" s="1"/>
  <c r="C86" i="24"/>
  <c r="N86" i="24" s="1"/>
  <c r="C87" i="24"/>
  <c r="N87" i="24" s="1"/>
  <c r="C88" i="24"/>
  <c r="N88" i="24" s="1"/>
  <c r="C89" i="24"/>
  <c r="N89" i="24" s="1"/>
  <c r="C90" i="24"/>
  <c r="N90" i="24" s="1"/>
  <c r="C91" i="24"/>
  <c r="N91" i="24" s="1"/>
  <c r="C92" i="24"/>
  <c r="N92" i="24" s="1"/>
  <c r="C93" i="24"/>
  <c r="N93" i="24" s="1"/>
  <c r="C94" i="24"/>
  <c r="N94" i="24" s="1"/>
  <c r="C95" i="24"/>
  <c r="N95" i="24" s="1"/>
  <c r="C96" i="24"/>
  <c r="N96" i="24" s="1"/>
  <c r="C97" i="24"/>
  <c r="N97" i="24" s="1"/>
  <c r="C98" i="24"/>
  <c r="N98" i="24" s="1"/>
  <c r="C99" i="24"/>
  <c r="N99" i="24" s="1"/>
  <c r="C100" i="24"/>
  <c r="N100" i="24" s="1"/>
  <c r="C101" i="24"/>
  <c r="N101" i="24" s="1"/>
  <c r="C102" i="24"/>
  <c r="N102" i="24" s="1"/>
  <c r="C103" i="24"/>
  <c r="N103" i="24" s="1"/>
  <c r="C104" i="24"/>
  <c r="N104" i="24" s="1"/>
  <c r="C105" i="24"/>
  <c r="N105" i="24" s="1"/>
  <c r="C50" i="24"/>
  <c r="N50" i="24" s="1"/>
  <c r="N107" i="24" l="1"/>
  <c r="H50" i="24"/>
  <c r="H102" i="24"/>
  <c r="H98" i="24"/>
  <c r="H94" i="24"/>
  <c r="H90" i="24"/>
  <c r="H86" i="24"/>
  <c r="H82" i="24"/>
  <c r="H78" i="24"/>
  <c r="H74" i="24"/>
  <c r="H70" i="24"/>
  <c r="H66" i="24"/>
  <c r="H62" i="24"/>
  <c r="H58" i="24"/>
  <c r="H54" i="24"/>
  <c r="J50" i="24"/>
  <c r="J102" i="24"/>
  <c r="J98" i="24"/>
  <c r="J94" i="24"/>
  <c r="J90" i="24"/>
  <c r="J86" i="24"/>
  <c r="J82" i="24"/>
  <c r="J78" i="24"/>
  <c r="J74" i="24"/>
  <c r="J70" i="24"/>
  <c r="J66" i="24"/>
  <c r="J62" i="24"/>
  <c r="J58" i="24"/>
  <c r="J54" i="24"/>
  <c r="L50" i="24"/>
  <c r="L102" i="24"/>
  <c r="L98" i="24"/>
  <c r="L94" i="24"/>
  <c r="L90" i="24"/>
  <c r="L86" i="24"/>
  <c r="L82" i="24"/>
  <c r="L78" i="24"/>
  <c r="L74" i="24"/>
  <c r="L70" i="24"/>
  <c r="L66" i="24"/>
  <c r="L62" i="24"/>
  <c r="L58" i="24"/>
  <c r="L54" i="24"/>
  <c r="H105" i="24"/>
  <c r="H101" i="24"/>
  <c r="H97" i="24"/>
  <c r="H93" i="24"/>
  <c r="H89" i="24"/>
  <c r="H85" i="24"/>
  <c r="H81" i="24"/>
  <c r="H77" i="24"/>
  <c r="H73" i="24"/>
  <c r="H69" i="24"/>
  <c r="H65" i="24"/>
  <c r="H61" i="24"/>
  <c r="H57" i="24"/>
  <c r="H53" i="24"/>
  <c r="J105" i="24"/>
  <c r="J101" i="24"/>
  <c r="J97" i="24"/>
  <c r="J93" i="24"/>
  <c r="J89" i="24"/>
  <c r="J85" i="24"/>
  <c r="J81" i="24"/>
  <c r="J77" i="24"/>
  <c r="J73" i="24"/>
  <c r="J69" i="24"/>
  <c r="J65" i="24"/>
  <c r="J61" i="24"/>
  <c r="J57" i="24"/>
  <c r="J53" i="24"/>
  <c r="L105" i="24"/>
  <c r="L101" i="24"/>
  <c r="L97" i="24"/>
  <c r="L93" i="24"/>
  <c r="L89" i="24"/>
  <c r="L85" i="24"/>
  <c r="L81" i="24"/>
  <c r="L77" i="24"/>
  <c r="L73" i="24"/>
  <c r="L69" i="24"/>
  <c r="L65" i="24"/>
  <c r="L61" i="24"/>
  <c r="L57" i="24"/>
  <c r="L53" i="24"/>
  <c r="H104" i="24"/>
  <c r="H100" i="24"/>
  <c r="H96" i="24"/>
  <c r="H92" i="24"/>
  <c r="H88" i="24"/>
  <c r="H84" i="24"/>
  <c r="H80" i="24"/>
  <c r="H76" i="24"/>
  <c r="H72" i="24"/>
  <c r="H68" i="24"/>
  <c r="H64" i="24"/>
  <c r="H60" i="24"/>
  <c r="H56" i="24"/>
  <c r="H52" i="24"/>
  <c r="J104" i="24"/>
  <c r="J100" i="24"/>
  <c r="J96" i="24"/>
  <c r="J92" i="24"/>
  <c r="J88" i="24"/>
  <c r="J84" i="24"/>
  <c r="J80" i="24"/>
  <c r="J76" i="24"/>
  <c r="J72" i="24"/>
  <c r="J68" i="24"/>
  <c r="J64" i="24"/>
  <c r="J60" i="24"/>
  <c r="J56" i="24"/>
  <c r="J52" i="24"/>
  <c r="L104" i="24"/>
  <c r="L100" i="24"/>
  <c r="L96" i="24"/>
  <c r="L92" i="24"/>
  <c r="L88" i="24"/>
  <c r="L84" i="24"/>
  <c r="L80" i="24"/>
  <c r="L76" i="24"/>
  <c r="L72" i="24"/>
  <c r="L68" i="24"/>
  <c r="L64" i="24"/>
  <c r="L60" i="24"/>
  <c r="L56" i="24"/>
  <c r="L52" i="24"/>
  <c r="H103" i="24"/>
  <c r="H99" i="24"/>
  <c r="H95" i="24"/>
  <c r="H91" i="24"/>
  <c r="H87" i="24"/>
  <c r="H83" i="24"/>
  <c r="H79" i="24"/>
  <c r="H75" i="24"/>
  <c r="H71" i="24"/>
  <c r="H67" i="24"/>
  <c r="H63" i="24"/>
  <c r="H59" i="24"/>
  <c r="H55" i="24"/>
  <c r="H51" i="24"/>
  <c r="J103" i="24"/>
  <c r="J99" i="24"/>
  <c r="J95" i="24"/>
  <c r="J91" i="24"/>
  <c r="J87" i="24"/>
  <c r="J83" i="24"/>
  <c r="J79" i="24"/>
  <c r="J75" i="24"/>
  <c r="J71" i="24"/>
  <c r="J67" i="24"/>
  <c r="J63" i="24"/>
  <c r="J59" i="24"/>
  <c r="J55" i="24"/>
  <c r="J51" i="24"/>
  <c r="L103" i="24"/>
  <c r="L99" i="24"/>
  <c r="L95" i="24"/>
  <c r="L91" i="24"/>
  <c r="L87" i="24"/>
  <c r="L83" i="24"/>
  <c r="L79" i="24"/>
  <c r="L75" i="24"/>
  <c r="L71" i="24"/>
  <c r="L67" i="24"/>
  <c r="L63" i="24"/>
  <c r="L59" i="24"/>
  <c r="L55" i="24"/>
  <c r="L51" i="24"/>
  <c r="N12" i="22"/>
  <c r="N13" i="22"/>
  <c r="H11" i="22"/>
  <c r="H12" i="22"/>
  <c r="H13" i="22"/>
  <c r="J12" i="22"/>
  <c r="J15" i="22" s="1"/>
  <c r="N11" i="22"/>
  <c r="H10" i="22"/>
  <c r="N84" i="22"/>
  <c r="N31" i="22"/>
  <c r="N32" i="22"/>
  <c r="N33" i="22"/>
  <c r="N34" i="22"/>
  <c r="N35" i="22"/>
  <c r="N36" i="22"/>
  <c r="N37" i="22"/>
  <c r="N38" i="22"/>
  <c r="N39" i="22"/>
  <c r="N40" i="22"/>
  <c r="N41" i="22"/>
  <c r="N42" i="22"/>
  <c r="N43" i="22"/>
  <c r="N44" i="22"/>
  <c r="N45" i="22"/>
  <c r="N46" i="22"/>
  <c r="N47" i="22"/>
  <c r="N48" i="22"/>
  <c r="N49" i="22"/>
  <c r="N50" i="22"/>
  <c r="N51" i="22"/>
  <c r="N52" i="22"/>
  <c r="N53" i="22"/>
  <c r="N54" i="22"/>
  <c r="N55" i="22"/>
  <c r="N56" i="22"/>
  <c r="N57" i="22"/>
  <c r="N58" i="22"/>
  <c r="N62" i="22"/>
  <c r="N63" i="22"/>
  <c r="N64" i="22"/>
  <c r="N65" i="22"/>
  <c r="N66" i="22"/>
  <c r="N67" i="22"/>
  <c r="N68" i="22"/>
  <c r="N69" i="22"/>
  <c r="N70" i="22"/>
  <c r="N71" i="22"/>
  <c r="N72" i="22"/>
  <c r="N73" i="22"/>
  <c r="N74" i="22"/>
  <c r="N75" i="22"/>
  <c r="N76" i="22"/>
  <c r="N77" i="22"/>
  <c r="N78" i="22"/>
  <c r="N79" i="22"/>
  <c r="N80" i="22"/>
  <c r="N81" i="22"/>
  <c r="N82" i="22"/>
  <c r="N83" i="22"/>
  <c r="N30" i="22"/>
  <c r="L31" i="22"/>
  <c r="L32" i="22"/>
  <c r="L33" i="22"/>
  <c r="L34" i="22"/>
  <c r="L35" i="22"/>
  <c r="L36" i="22"/>
  <c r="L37" i="22"/>
  <c r="L38" i="22"/>
  <c r="L39" i="22"/>
  <c r="L40" i="22"/>
  <c r="L41" i="22"/>
  <c r="L42" i="22"/>
  <c r="L43" i="22"/>
  <c r="L44" i="22"/>
  <c r="L45" i="22"/>
  <c r="L46" i="22"/>
  <c r="L47" i="22"/>
  <c r="L48" i="22"/>
  <c r="L49" i="22"/>
  <c r="L50" i="22"/>
  <c r="L51" i="22"/>
  <c r="L52" i="22"/>
  <c r="L53" i="22"/>
  <c r="L54" i="22"/>
  <c r="L55" i="22"/>
  <c r="L56" i="22"/>
  <c r="L57" i="22"/>
  <c r="L58" i="22"/>
  <c r="L62" i="22"/>
  <c r="L63" i="22"/>
  <c r="L64" i="22"/>
  <c r="L65" i="22"/>
  <c r="L66" i="22"/>
  <c r="L67" i="22"/>
  <c r="L68" i="22"/>
  <c r="L69" i="22"/>
  <c r="L70" i="22"/>
  <c r="L71" i="22"/>
  <c r="L72" i="22"/>
  <c r="L73" i="22"/>
  <c r="L74" i="22"/>
  <c r="L75" i="22"/>
  <c r="L76" i="22"/>
  <c r="L77" i="22"/>
  <c r="L78" i="22"/>
  <c r="L79" i="22"/>
  <c r="L80" i="22"/>
  <c r="L81" i="22"/>
  <c r="L82" i="22"/>
  <c r="L83" i="22"/>
  <c r="L84" i="22"/>
  <c r="L30" i="22"/>
  <c r="J31" i="22"/>
  <c r="J32" i="22"/>
  <c r="J33" i="22"/>
  <c r="J34" i="22"/>
  <c r="J35" i="22"/>
  <c r="J36" i="22"/>
  <c r="J37" i="22"/>
  <c r="J38" i="22"/>
  <c r="J39" i="22"/>
  <c r="J40" i="22"/>
  <c r="J41" i="22"/>
  <c r="J42" i="22"/>
  <c r="J43" i="22"/>
  <c r="J44" i="22"/>
  <c r="J45" i="22"/>
  <c r="J46" i="22"/>
  <c r="J47" i="22"/>
  <c r="J48" i="22"/>
  <c r="J49" i="22"/>
  <c r="J50" i="22"/>
  <c r="J51" i="22"/>
  <c r="J52" i="22"/>
  <c r="J53" i="22"/>
  <c r="J54" i="22"/>
  <c r="J55" i="22"/>
  <c r="J56" i="22"/>
  <c r="J57" i="22"/>
  <c r="J58" i="22"/>
  <c r="J62" i="22"/>
  <c r="J63" i="22"/>
  <c r="J64" i="22"/>
  <c r="J65" i="22"/>
  <c r="J66" i="22"/>
  <c r="J67" i="22"/>
  <c r="J68" i="22"/>
  <c r="J69" i="22"/>
  <c r="J70" i="22"/>
  <c r="J71" i="22"/>
  <c r="J72" i="22"/>
  <c r="J73" i="22"/>
  <c r="J74" i="22"/>
  <c r="J75" i="22"/>
  <c r="J76" i="22"/>
  <c r="J77" i="22"/>
  <c r="J78" i="22"/>
  <c r="J79" i="22"/>
  <c r="J80" i="22"/>
  <c r="J81" i="22"/>
  <c r="J82" i="22"/>
  <c r="J83" i="22"/>
  <c r="J84" i="22"/>
  <c r="J30" i="22"/>
  <c r="H31" i="22"/>
  <c r="H32" i="22"/>
  <c r="H33" i="22"/>
  <c r="H34" i="22"/>
  <c r="H35" i="22"/>
  <c r="H36" i="22"/>
  <c r="H37" i="22"/>
  <c r="H38" i="22"/>
  <c r="H39" i="22"/>
  <c r="H40" i="22"/>
  <c r="H41" i="22"/>
  <c r="H42" i="22"/>
  <c r="H43" i="22"/>
  <c r="H44" i="22"/>
  <c r="H45" i="22"/>
  <c r="H46" i="22"/>
  <c r="H47" i="22"/>
  <c r="H48" i="22"/>
  <c r="H49" i="22"/>
  <c r="H50" i="22"/>
  <c r="H51" i="22"/>
  <c r="H52" i="22"/>
  <c r="H53" i="22"/>
  <c r="H54" i="22"/>
  <c r="H55" i="22"/>
  <c r="H56" i="22"/>
  <c r="H57" i="22"/>
  <c r="H58" i="22"/>
  <c r="H62" i="22"/>
  <c r="H63" i="22"/>
  <c r="H64" i="22"/>
  <c r="H65" i="22"/>
  <c r="H66" i="22"/>
  <c r="H67" i="22"/>
  <c r="H68" i="22"/>
  <c r="H69" i="22"/>
  <c r="H70" i="22"/>
  <c r="H71" i="22"/>
  <c r="H72" i="22"/>
  <c r="H73" i="22"/>
  <c r="H74" i="22"/>
  <c r="H75" i="22"/>
  <c r="H76" i="22"/>
  <c r="H77" i="22"/>
  <c r="H78" i="22"/>
  <c r="H79" i="22"/>
  <c r="H80" i="22"/>
  <c r="H81" i="22"/>
  <c r="H82" i="22"/>
  <c r="H83" i="22"/>
  <c r="H84" i="22"/>
  <c r="H30" i="22"/>
  <c r="F62" i="22"/>
  <c r="F63" i="22"/>
  <c r="F64" i="22"/>
  <c r="F65" i="22"/>
  <c r="F66" i="22"/>
  <c r="F67" i="22"/>
  <c r="F68" i="22"/>
  <c r="F69" i="22"/>
  <c r="F70" i="22"/>
  <c r="F71" i="22"/>
  <c r="F72" i="22"/>
  <c r="F73" i="22"/>
  <c r="F74" i="22"/>
  <c r="F75" i="22"/>
  <c r="F76" i="22"/>
  <c r="F77" i="22"/>
  <c r="F78" i="22"/>
  <c r="F79" i="22"/>
  <c r="F80" i="22"/>
  <c r="F81" i="22"/>
  <c r="F82" i="22"/>
  <c r="F83" i="22"/>
  <c r="F31" i="22"/>
  <c r="F32" i="22"/>
  <c r="F33" i="22"/>
  <c r="F34" i="22"/>
  <c r="F35" i="22"/>
  <c r="F36" i="22"/>
  <c r="F37" i="22"/>
  <c r="F38" i="22"/>
  <c r="F39" i="22"/>
  <c r="F40" i="22"/>
  <c r="F41" i="22"/>
  <c r="F42" i="22"/>
  <c r="F43" i="22"/>
  <c r="F44" i="22"/>
  <c r="F45" i="22"/>
  <c r="F46" i="22"/>
  <c r="F47" i="22"/>
  <c r="F48" i="22"/>
  <c r="F49" i="22"/>
  <c r="F50" i="22"/>
  <c r="F51" i="22"/>
  <c r="F52" i="22"/>
  <c r="F53" i="22"/>
  <c r="F54" i="22"/>
  <c r="F55" i="22"/>
  <c r="F56" i="22"/>
  <c r="F57" i="22"/>
  <c r="F58" i="22"/>
  <c r="F30" i="22"/>
  <c r="J107" i="24" l="1"/>
  <c r="F87" i="22"/>
  <c r="H87" i="22"/>
  <c r="J87" i="22"/>
  <c r="L87" i="22"/>
  <c r="N87" i="22"/>
  <c r="L107" i="24"/>
  <c r="H107" i="24"/>
  <c r="K93" i="21"/>
  <c r="I96" i="21"/>
  <c r="I97" i="21"/>
  <c r="I98" i="21"/>
  <c r="I93" i="21"/>
  <c r="G96" i="21"/>
  <c r="G97" i="21"/>
  <c r="G98" i="21"/>
  <c r="G93" i="21"/>
  <c r="O14" i="21"/>
  <c r="O15" i="21"/>
  <c r="O16" i="21"/>
  <c r="O17" i="21"/>
  <c r="O18" i="21"/>
  <c r="O19" i="21"/>
  <c r="O20" i="21"/>
  <c r="O21" i="21"/>
  <c r="O22" i="21"/>
  <c r="O23" i="21"/>
  <c r="O24" i="21"/>
  <c r="O25" i="21"/>
  <c r="O26" i="21"/>
  <c r="O27" i="21"/>
  <c r="O28" i="21"/>
  <c r="O29" i="21"/>
  <c r="O30" i="21"/>
  <c r="O31" i="21"/>
  <c r="O32" i="21"/>
  <c r="O33" i="21"/>
  <c r="O34" i="21"/>
  <c r="O35" i="21"/>
  <c r="O36" i="21"/>
  <c r="O37" i="21"/>
  <c r="O38" i="21"/>
  <c r="O39" i="21"/>
  <c r="O40" i="21"/>
  <c r="O41" i="21"/>
  <c r="O42" i="21"/>
  <c r="O43" i="21"/>
  <c r="O44" i="21"/>
  <c r="O45" i="21"/>
  <c r="O46" i="21"/>
  <c r="O47" i="21"/>
  <c r="O48" i="21"/>
  <c r="O49" i="21"/>
  <c r="O50" i="21"/>
  <c r="O51" i="21"/>
  <c r="O52" i="21"/>
  <c r="O53" i="21"/>
  <c r="O54" i="21"/>
  <c r="O55" i="21"/>
  <c r="O56" i="21"/>
  <c r="O57" i="21"/>
  <c r="O58" i="21"/>
  <c r="O59" i="21"/>
  <c r="O60" i="21"/>
  <c r="O61" i="21"/>
  <c r="O62" i="21"/>
  <c r="O63" i="21"/>
  <c r="O64" i="21"/>
  <c r="O65" i="21"/>
  <c r="O66" i="21"/>
  <c r="O67" i="21"/>
  <c r="O68" i="21"/>
  <c r="O69" i="21"/>
  <c r="O70" i="21"/>
  <c r="O71" i="21"/>
  <c r="O72" i="21"/>
  <c r="O13" i="21"/>
  <c r="M14" i="21"/>
  <c r="M15" i="21"/>
  <c r="M16" i="21"/>
  <c r="M17" i="21"/>
  <c r="M18" i="21"/>
  <c r="M19" i="21"/>
  <c r="M20" i="21"/>
  <c r="M21" i="21"/>
  <c r="M22" i="21"/>
  <c r="M23" i="21"/>
  <c r="M24" i="21"/>
  <c r="M25" i="21"/>
  <c r="M26" i="21"/>
  <c r="M27" i="21"/>
  <c r="M28" i="21"/>
  <c r="M29" i="21"/>
  <c r="M30" i="21"/>
  <c r="M31" i="21"/>
  <c r="M32" i="21"/>
  <c r="M33" i="21"/>
  <c r="M34" i="21"/>
  <c r="M35" i="21"/>
  <c r="M36" i="21"/>
  <c r="M37" i="21"/>
  <c r="M38" i="21"/>
  <c r="M39" i="21"/>
  <c r="M40" i="21"/>
  <c r="M41" i="21"/>
  <c r="M42" i="21"/>
  <c r="M43" i="21"/>
  <c r="M44" i="21"/>
  <c r="M45" i="21"/>
  <c r="M46" i="21"/>
  <c r="M47" i="21"/>
  <c r="M48" i="21"/>
  <c r="M49" i="21"/>
  <c r="M50" i="21"/>
  <c r="M51" i="21"/>
  <c r="M52" i="21"/>
  <c r="M53" i="21"/>
  <c r="M54" i="21"/>
  <c r="M55" i="21"/>
  <c r="M56" i="21"/>
  <c r="M57" i="21"/>
  <c r="M58" i="21"/>
  <c r="M59" i="21"/>
  <c r="M60" i="21"/>
  <c r="M61" i="21"/>
  <c r="M62" i="21"/>
  <c r="M63" i="21"/>
  <c r="M64" i="21"/>
  <c r="M65" i="21"/>
  <c r="M66" i="21"/>
  <c r="M67" i="21"/>
  <c r="M68" i="21"/>
  <c r="M69" i="21"/>
  <c r="M70" i="21"/>
  <c r="M71" i="21"/>
  <c r="M72" i="21"/>
  <c r="M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K38" i="21"/>
  <c r="K39" i="21"/>
  <c r="K40" i="21"/>
  <c r="K41" i="21"/>
  <c r="K42" i="21"/>
  <c r="K43" i="21"/>
  <c r="K44" i="21"/>
  <c r="K45" i="21"/>
  <c r="K46" i="21"/>
  <c r="K47" i="21"/>
  <c r="K48" i="21"/>
  <c r="K49" i="21"/>
  <c r="K50" i="21"/>
  <c r="K51" i="2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2" i="21"/>
  <c r="K13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I61" i="21"/>
  <c r="I62" i="21"/>
  <c r="I63" i="21"/>
  <c r="I64" i="21"/>
  <c r="I65" i="21"/>
  <c r="I66" i="21"/>
  <c r="I67" i="21"/>
  <c r="I68" i="21"/>
  <c r="I69" i="21"/>
  <c r="I70" i="21"/>
  <c r="I71" i="21"/>
  <c r="I72" i="21"/>
  <c r="I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13" i="21"/>
  <c r="M74" i="21" l="1"/>
  <c r="G74" i="21"/>
  <c r="I74" i="21"/>
  <c r="K74" i="21"/>
  <c r="O74" i="21"/>
  <c r="G110" i="21"/>
  <c r="J109" i="12"/>
  <c r="Q88" i="12"/>
  <c r="Q89" i="12"/>
  <c r="Q90" i="12"/>
  <c r="Q91" i="12"/>
  <c r="Q92" i="12"/>
  <c r="Q93" i="12"/>
  <c r="Q94" i="12"/>
  <c r="Q95" i="12"/>
  <c r="Q96" i="12"/>
  <c r="Q97" i="12"/>
  <c r="Q98" i="12"/>
  <c r="Q99" i="12"/>
  <c r="Q87" i="12"/>
  <c r="Q109" i="12" s="1"/>
  <c r="O88" i="12"/>
  <c r="O89" i="12"/>
  <c r="O90" i="12"/>
  <c r="O91" i="12"/>
  <c r="O92" i="12"/>
  <c r="O93" i="12"/>
  <c r="O94" i="12"/>
  <c r="O95" i="12"/>
  <c r="O96" i="12"/>
  <c r="O97" i="12"/>
  <c r="O98" i="12"/>
  <c r="O99" i="12"/>
  <c r="O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87" i="12"/>
  <c r="J63" i="12"/>
  <c r="S22" i="12"/>
  <c r="O57" i="12"/>
  <c r="M29" i="12"/>
  <c r="M45" i="12"/>
  <c r="M61" i="12"/>
  <c r="F27" i="12"/>
  <c r="F28" i="12"/>
  <c r="Q28" i="12" s="1"/>
  <c r="F29" i="12"/>
  <c r="F30" i="12"/>
  <c r="S30" i="12" s="1"/>
  <c r="F31" i="12"/>
  <c r="F32" i="12"/>
  <c r="Q32" i="12" s="1"/>
  <c r="F33" i="12"/>
  <c r="M33" i="12" s="1"/>
  <c r="F34" i="12"/>
  <c r="S34" i="12" s="1"/>
  <c r="F35" i="12"/>
  <c r="M35" i="12" s="1"/>
  <c r="F36" i="12"/>
  <c r="Q36" i="12" s="1"/>
  <c r="F37" i="12"/>
  <c r="M37" i="12" s="1"/>
  <c r="F38" i="12"/>
  <c r="S38" i="12" s="1"/>
  <c r="F39" i="12"/>
  <c r="F40" i="12"/>
  <c r="Q40" i="12" s="1"/>
  <c r="F41" i="12"/>
  <c r="M41" i="12" s="1"/>
  <c r="F42" i="12"/>
  <c r="S42" i="12" s="1"/>
  <c r="F43" i="12"/>
  <c r="F44" i="12"/>
  <c r="Q44" i="12" s="1"/>
  <c r="F45" i="12"/>
  <c r="F46" i="12"/>
  <c r="S46" i="12" s="1"/>
  <c r="F47" i="12"/>
  <c r="M47" i="12" s="1"/>
  <c r="F48" i="12"/>
  <c r="Q48" i="12" s="1"/>
  <c r="F49" i="12"/>
  <c r="M49" i="12" s="1"/>
  <c r="F50" i="12"/>
  <c r="S50" i="12" s="1"/>
  <c r="F51" i="12"/>
  <c r="F52" i="12"/>
  <c r="Q52" i="12" s="1"/>
  <c r="F53" i="12"/>
  <c r="M53" i="12" s="1"/>
  <c r="F54" i="12"/>
  <c r="S54" i="12" s="1"/>
  <c r="F55" i="12"/>
  <c r="O55" i="12" s="1"/>
  <c r="F56" i="12"/>
  <c r="Q56" i="12" s="1"/>
  <c r="F57" i="12"/>
  <c r="M57" i="12" s="1"/>
  <c r="F58" i="12"/>
  <c r="S58" i="12" s="1"/>
  <c r="F59" i="12"/>
  <c r="F60" i="12"/>
  <c r="Q60" i="12" s="1"/>
  <c r="F61" i="12"/>
  <c r="F20" i="12"/>
  <c r="Q20" i="12" s="1"/>
  <c r="F21" i="12"/>
  <c r="M21" i="12" s="1"/>
  <c r="F22" i="12"/>
  <c r="O22" i="12" s="1"/>
  <c r="F23" i="12"/>
  <c r="M23" i="12" s="1"/>
  <c r="F24" i="12"/>
  <c r="Q24" i="12" s="1"/>
  <c r="F25" i="12"/>
  <c r="F26" i="12"/>
  <c r="O26" i="12" s="1"/>
  <c r="F13" i="12"/>
  <c r="M13" i="12" s="1"/>
  <c r="F14" i="12"/>
  <c r="O14" i="12" s="1"/>
  <c r="F15" i="12"/>
  <c r="M15" i="12" s="1"/>
  <c r="F16" i="12"/>
  <c r="Q16" i="12" s="1"/>
  <c r="F17" i="12"/>
  <c r="M17" i="12" s="1"/>
  <c r="F18" i="12"/>
  <c r="O18" i="12" s="1"/>
  <c r="F19" i="12"/>
  <c r="F12" i="12"/>
  <c r="S12" i="12" s="1"/>
  <c r="S109" i="12"/>
  <c r="O49" i="12" l="1"/>
  <c r="S20" i="12"/>
  <c r="S14" i="12"/>
  <c r="S26" i="12"/>
  <c r="S18" i="12"/>
  <c r="M109" i="12"/>
  <c r="S24" i="12"/>
  <c r="S16" i="12"/>
  <c r="O109" i="12"/>
  <c r="O19" i="12"/>
  <c r="S19" i="12"/>
  <c r="Q19" i="12"/>
  <c r="S25" i="12"/>
  <c r="Q25" i="12"/>
  <c r="O25" i="12"/>
  <c r="S59" i="12"/>
  <c r="Q59" i="12"/>
  <c r="S51" i="12"/>
  <c r="O51" i="12"/>
  <c r="Q51" i="12"/>
  <c r="S43" i="12"/>
  <c r="O43" i="12"/>
  <c r="Q43" i="12"/>
  <c r="S39" i="12"/>
  <c r="O39" i="12"/>
  <c r="Q39" i="12"/>
  <c r="S31" i="12"/>
  <c r="O31" i="12"/>
  <c r="Q31" i="12"/>
  <c r="O27" i="12"/>
  <c r="S27" i="12"/>
  <c r="Q27" i="12"/>
  <c r="M39" i="12"/>
  <c r="M31" i="12"/>
  <c r="S17" i="12"/>
  <c r="Q17" i="12"/>
  <c r="O17" i="12"/>
  <c r="S13" i="12"/>
  <c r="Q13" i="12"/>
  <c r="O13" i="12"/>
  <c r="O23" i="12"/>
  <c r="S23" i="12"/>
  <c r="Q23" i="12"/>
  <c r="Q61" i="12"/>
  <c r="S61" i="12"/>
  <c r="Q57" i="12"/>
  <c r="S57" i="12"/>
  <c r="Q53" i="12"/>
  <c r="S53" i="12"/>
  <c r="Q49" i="12"/>
  <c r="S49" i="12"/>
  <c r="Q45" i="12"/>
  <c r="S45" i="12"/>
  <c r="O45" i="12"/>
  <c r="Q41" i="12"/>
  <c r="S41" i="12"/>
  <c r="O41" i="12"/>
  <c r="Q37" i="12"/>
  <c r="S37" i="12"/>
  <c r="O37" i="12"/>
  <c r="Q33" i="12"/>
  <c r="S33" i="12"/>
  <c r="O33" i="12"/>
  <c r="Q29" i="12"/>
  <c r="S29" i="12"/>
  <c r="O29" i="12"/>
  <c r="M59" i="12"/>
  <c r="M51" i="12"/>
  <c r="M43" i="12"/>
  <c r="M27" i="12"/>
  <c r="M19" i="12"/>
  <c r="O61" i="12"/>
  <c r="O53" i="12"/>
  <c r="O15" i="12"/>
  <c r="S15" i="12"/>
  <c r="Q15" i="12"/>
  <c r="S21" i="12"/>
  <c r="Q21" i="12"/>
  <c r="O21" i="12"/>
  <c r="S55" i="12"/>
  <c r="Q55" i="12"/>
  <c r="S47" i="12"/>
  <c r="O47" i="12"/>
  <c r="Q47" i="12"/>
  <c r="S35" i="12"/>
  <c r="O35" i="12"/>
  <c r="Q35" i="12"/>
  <c r="M55" i="12"/>
  <c r="M25" i="12"/>
  <c r="O59" i="12"/>
  <c r="M12" i="12"/>
  <c r="M58" i="12"/>
  <c r="M54" i="12"/>
  <c r="M50" i="12"/>
  <c r="M46" i="12"/>
  <c r="M42" i="12"/>
  <c r="M38" i="12"/>
  <c r="M34" i="12"/>
  <c r="M30" i="12"/>
  <c r="M26" i="12"/>
  <c r="M22" i="12"/>
  <c r="M18" i="12"/>
  <c r="M14" i="12"/>
  <c r="O60" i="12"/>
  <c r="O56" i="12"/>
  <c r="O52" i="12"/>
  <c r="O48" i="12"/>
  <c r="O44" i="12"/>
  <c r="O40" i="12"/>
  <c r="O36" i="12"/>
  <c r="O32" i="12"/>
  <c r="O28" i="12"/>
  <c r="O24" i="12"/>
  <c r="O20" i="12"/>
  <c r="O16" i="12"/>
  <c r="Q12" i="12"/>
  <c r="Q58" i="12"/>
  <c r="Q54" i="12"/>
  <c r="Q50" i="12"/>
  <c r="Q46" i="12"/>
  <c r="Q42" i="12"/>
  <c r="Q38" i="12"/>
  <c r="Q34" i="12"/>
  <c r="Q30" i="12"/>
  <c r="Q26" i="12"/>
  <c r="Q22" i="12"/>
  <c r="Q18" i="12"/>
  <c r="Q14" i="12"/>
  <c r="S60" i="12"/>
  <c r="S56" i="12"/>
  <c r="S52" i="12"/>
  <c r="S48" i="12"/>
  <c r="S44" i="12"/>
  <c r="S40" i="12"/>
  <c r="S36" i="12"/>
  <c r="S32" i="12"/>
  <c r="M60" i="12"/>
  <c r="M56" i="12"/>
  <c r="M52" i="12"/>
  <c r="M48" i="12"/>
  <c r="M44" i="12"/>
  <c r="M40" i="12"/>
  <c r="M36" i="12"/>
  <c r="M32" i="12"/>
  <c r="M28" i="12"/>
  <c r="M24" i="12"/>
  <c r="M20" i="12"/>
  <c r="M16" i="12"/>
  <c r="O12" i="12"/>
  <c r="O58" i="12"/>
  <c r="O54" i="12"/>
  <c r="O50" i="12"/>
  <c r="O46" i="12"/>
  <c r="O42" i="12"/>
  <c r="O38" i="12"/>
  <c r="O34" i="12"/>
  <c r="O30" i="12"/>
  <c r="G88" i="9"/>
  <c r="E105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12" i="9"/>
  <c r="E66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12" i="9"/>
  <c r="S63" i="12" l="1"/>
  <c r="G66" i="9"/>
  <c r="K66" i="9"/>
  <c r="Q63" i="12"/>
  <c r="M63" i="12"/>
  <c r="I66" i="9"/>
  <c r="O63" i="12"/>
  <c r="F133" i="4"/>
  <c r="J123" i="4"/>
  <c r="J124" i="4"/>
  <c r="J125" i="4"/>
  <c r="J126" i="4"/>
  <c r="J127" i="4"/>
  <c r="J122" i="4"/>
  <c r="H123" i="4"/>
  <c r="H124" i="4"/>
  <c r="H125" i="4"/>
  <c r="H126" i="4"/>
  <c r="H127" i="4"/>
  <c r="H122" i="4"/>
  <c r="C63" i="3" l="1"/>
  <c r="N63" i="3" s="1"/>
  <c r="N73" i="3" s="1"/>
  <c r="L61" i="3"/>
  <c r="L65" i="3"/>
  <c r="J66" i="3"/>
  <c r="J67" i="3"/>
  <c r="J60" i="3"/>
  <c r="H63" i="3" l="1"/>
  <c r="H73" i="3" s="1"/>
  <c r="L63" i="3"/>
  <c r="J63" i="3"/>
  <c r="L93" i="4" l="1"/>
  <c r="N93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12" i="4"/>
  <c r="H97" i="4" s="1"/>
  <c r="F94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12" i="4"/>
  <c r="N29" i="3"/>
  <c r="L29" i="3"/>
  <c r="J29" i="3"/>
  <c r="H29" i="3"/>
  <c r="F39" i="3"/>
  <c r="F97" i="4" l="1"/>
  <c r="J97" i="4"/>
  <c r="L97" i="4"/>
  <c r="N97" i="4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30" i="3"/>
  <c r="C31" i="3"/>
  <c r="C32" i="3"/>
  <c r="C33" i="3"/>
  <c r="C34" i="3"/>
  <c r="C35" i="3"/>
  <c r="C36" i="3"/>
  <c r="C37" i="3"/>
  <c r="C10" i="3"/>
  <c r="N37" i="3" l="1"/>
  <c r="L37" i="3"/>
  <c r="J37" i="3"/>
  <c r="H37" i="3"/>
  <c r="N35" i="3"/>
  <c r="L35" i="3"/>
  <c r="J35" i="3"/>
  <c r="H35" i="3"/>
  <c r="N33" i="3"/>
  <c r="L33" i="3"/>
  <c r="J33" i="3"/>
  <c r="H33" i="3"/>
  <c r="N31" i="3"/>
  <c r="L31" i="3"/>
  <c r="J31" i="3"/>
  <c r="H31" i="3"/>
  <c r="N28" i="3"/>
  <c r="L28" i="3"/>
  <c r="J28" i="3"/>
  <c r="H28" i="3"/>
  <c r="N26" i="3"/>
  <c r="L26" i="3"/>
  <c r="J26" i="3"/>
  <c r="H26" i="3"/>
  <c r="N24" i="3"/>
  <c r="L24" i="3"/>
  <c r="J24" i="3"/>
  <c r="H24" i="3"/>
  <c r="N22" i="3"/>
  <c r="L22" i="3"/>
  <c r="J22" i="3"/>
  <c r="H22" i="3"/>
  <c r="N20" i="3"/>
  <c r="L20" i="3"/>
  <c r="J20" i="3"/>
  <c r="H20" i="3"/>
  <c r="N18" i="3"/>
  <c r="L18" i="3"/>
  <c r="J18" i="3"/>
  <c r="H18" i="3"/>
  <c r="N16" i="3"/>
  <c r="L16" i="3"/>
  <c r="J16" i="3"/>
  <c r="H16" i="3"/>
  <c r="N14" i="3"/>
  <c r="L14" i="3"/>
  <c r="J14" i="3"/>
  <c r="H14" i="3"/>
  <c r="N12" i="3"/>
  <c r="L12" i="3"/>
  <c r="J12" i="3"/>
  <c r="H12" i="3"/>
  <c r="N10" i="3"/>
  <c r="L10" i="3"/>
  <c r="J10" i="3"/>
  <c r="H10" i="3"/>
  <c r="N36" i="3"/>
  <c r="L36" i="3"/>
  <c r="J36" i="3"/>
  <c r="H36" i="3"/>
  <c r="N34" i="3"/>
  <c r="L34" i="3"/>
  <c r="J34" i="3"/>
  <c r="H34" i="3"/>
  <c r="N32" i="3"/>
  <c r="L32" i="3"/>
  <c r="J32" i="3"/>
  <c r="H32" i="3"/>
  <c r="N30" i="3"/>
  <c r="L30" i="3"/>
  <c r="J30" i="3"/>
  <c r="H30" i="3"/>
  <c r="N27" i="3"/>
  <c r="L27" i="3"/>
  <c r="J27" i="3"/>
  <c r="H27" i="3"/>
  <c r="H25" i="3"/>
  <c r="N25" i="3"/>
  <c r="L25" i="3"/>
  <c r="J25" i="3"/>
  <c r="N23" i="3"/>
  <c r="L23" i="3"/>
  <c r="J23" i="3"/>
  <c r="H23" i="3"/>
  <c r="N21" i="3"/>
  <c r="L21" i="3"/>
  <c r="J21" i="3"/>
  <c r="H21" i="3"/>
  <c r="H19" i="3"/>
  <c r="N19" i="3"/>
  <c r="L19" i="3"/>
  <c r="J19" i="3"/>
  <c r="N17" i="3"/>
  <c r="L17" i="3"/>
  <c r="J17" i="3"/>
  <c r="H17" i="3"/>
  <c r="H15" i="3"/>
  <c r="N15" i="3"/>
  <c r="L15" i="3"/>
  <c r="J15" i="3"/>
  <c r="N13" i="3"/>
  <c r="L13" i="3"/>
  <c r="J13" i="3"/>
  <c r="H13" i="3"/>
  <c r="H11" i="3"/>
  <c r="N11" i="3"/>
  <c r="L11" i="3"/>
  <c r="J11" i="3"/>
  <c r="K95" i="2"/>
  <c r="K94" i="2"/>
  <c r="I97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12" i="2"/>
  <c r="N39" i="3" l="1"/>
  <c r="L39" i="3"/>
  <c r="J39" i="3"/>
  <c r="H39" i="3"/>
  <c r="G49" i="2"/>
  <c r="I49" i="2"/>
  <c r="K49" i="2"/>
  <c r="M49" i="2"/>
  <c r="O49" i="2"/>
  <c r="H107" i="14" l="1"/>
  <c r="H62" i="14"/>
  <c r="Q13" i="14"/>
  <c r="Q14" i="14"/>
  <c r="Q15" i="14"/>
  <c r="Q16" i="14"/>
  <c r="Q17" i="14"/>
  <c r="Q18" i="14"/>
  <c r="Q19" i="14"/>
  <c r="Q20" i="14"/>
  <c r="Q21" i="14"/>
  <c r="Q22" i="14"/>
  <c r="Q23" i="14"/>
  <c r="Q24" i="14"/>
  <c r="Q25" i="14"/>
  <c r="Q26" i="14"/>
  <c r="Q27" i="14"/>
  <c r="Q28" i="14"/>
  <c r="Q29" i="14"/>
  <c r="Q30" i="14"/>
  <c r="Q31" i="14"/>
  <c r="Q32" i="14"/>
  <c r="Q33" i="14"/>
  <c r="Q34" i="14"/>
  <c r="Q35" i="14"/>
  <c r="Q36" i="14"/>
  <c r="Q37" i="14"/>
  <c r="Q38" i="14"/>
  <c r="Q39" i="14"/>
  <c r="Q40" i="14"/>
  <c r="Q41" i="14"/>
  <c r="Q42" i="14"/>
  <c r="Q43" i="14"/>
  <c r="Q44" i="14"/>
  <c r="Q45" i="14"/>
  <c r="Q46" i="14"/>
  <c r="Q47" i="14"/>
  <c r="Q48" i="14"/>
  <c r="Q49" i="14"/>
  <c r="Q50" i="14"/>
  <c r="Q51" i="14"/>
  <c r="Q52" i="14"/>
  <c r="Q53" i="14"/>
  <c r="Q54" i="14"/>
  <c r="Q55" i="14"/>
  <c r="Q56" i="14"/>
  <c r="Q57" i="14"/>
  <c r="Q58" i="14"/>
  <c r="Q59" i="14"/>
  <c r="Q60" i="14"/>
  <c r="Q61" i="14"/>
  <c r="Q12" i="14"/>
  <c r="O13" i="14"/>
  <c r="O14" i="14"/>
  <c r="O15" i="14"/>
  <c r="O16" i="14"/>
  <c r="O17" i="14"/>
  <c r="O18" i="14"/>
  <c r="O19" i="14"/>
  <c r="O20" i="14"/>
  <c r="O21" i="14"/>
  <c r="O22" i="14"/>
  <c r="O23" i="14"/>
  <c r="O24" i="14"/>
  <c r="O25" i="14"/>
  <c r="O26" i="14"/>
  <c r="O27" i="14"/>
  <c r="O28" i="14"/>
  <c r="O29" i="14"/>
  <c r="O30" i="14"/>
  <c r="O31" i="14"/>
  <c r="O32" i="14"/>
  <c r="O33" i="14"/>
  <c r="O34" i="14"/>
  <c r="O35" i="14"/>
  <c r="O36" i="14"/>
  <c r="O37" i="14"/>
  <c r="O38" i="14"/>
  <c r="O39" i="14"/>
  <c r="O40" i="14"/>
  <c r="O41" i="14"/>
  <c r="O42" i="14"/>
  <c r="O43" i="14"/>
  <c r="O44" i="14"/>
  <c r="O45" i="14"/>
  <c r="O46" i="14"/>
  <c r="O47" i="14"/>
  <c r="O48" i="14"/>
  <c r="O49" i="14"/>
  <c r="O50" i="14"/>
  <c r="O51" i="14"/>
  <c r="O52" i="14"/>
  <c r="O53" i="14"/>
  <c r="O54" i="14"/>
  <c r="O55" i="14"/>
  <c r="O56" i="14"/>
  <c r="O57" i="14"/>
  <c r="O58" i="14"/>
  <c r="O59" i="14"/>
  <c r="O60" i="14"/>
  <c r="O61" i="14"/>
  <c r="O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12" i="14"/>
  <c r="K62" i="14" l="1"/>
  <c r="O62" i="14"/>
  <c r="M62" i="14"/>
  <c r="Q62" i="14"/>
  <c r="H108" i="29" l="1"/>
  <c r="H77" i="29" l="1"/>
  <c r="P77" i="29"/>
  <c r="L34" i="29"/>
  <c r="N34" i="29"/>
  <c r="P34" i="29"/>
  <c r="N77" i="29"/>
  <c r="J77" i="29"/>
  <c r="L77" i="29"/>
  <c r="P79" i="29" l="1"/>
  <c r="L79" i="29"/>
  <c r="J79" i="29"/>
  <c r="N79" i="29"/>
  <c r="H79" i="29"/>
  <c r="L58" i="23" l="1"/>
  <c r="J58" i="23"/>
  <c r="H58" i="23"/>
  <c r="O58" i="23"/>
  <c r="O59" i="23" s="1"/>
  <c r="M58" i="23"/>
  <c r="M59" i="23" s="1"/>
  <c r="K58" i="23"/>
  <c r="K59" i="23" s="1"/>
  <c r="O28" i="23"/>
  <c r="M27" i="23"/>
  <c r="M28" i="23" s="1"/>
  <c r="L27" i="23"/>
  <c r="K27" i="23"/>
  <c r="J27" i="23"/>
  <c r="I27" i="23"/>
  <c r="H27" i="23"/>
  <c r="P15" i="22" l="1"/>
  <c r="N15" i="22"/>
  <c r="K15" i="22" l="1"/>
  <c r="H15" i="22"/>
  <c r="F15" i="22"/>
  <c r="K114" i="21"/>
  <c r="A89" i="21"/>
  <c r="O110" i="21" l="1"/>
  <c r="K110" i="21"/>
  <c r="M110" i="21"/>
  <c r="I110" i="21"/>
  <c r="I60" i="19" l="1"/>
  <c r="O60" i="19"/>
  <c r="M60" i="19"/>
  <c r="G60" i="19"/>
  <c r="K60" i="19"/>
  <c r="M107" i="14" l="1"/>
  <c r="K107" i="14"/>
  <c r="N70" i="10" l="1"/>
  <c r="L70" i="10"/>
  <c r="J70" i="10"/>
  <c r="H70" i="10"/>
  <c r="F70" i="10"/>
  <c r="N69" i="10"/>
  <c r="L69" i="10"/>
  <c r="J69" i="10"/>
  <c r="H69" i="10"/>
  <c r="F69" i="10"/>
  <c r="N68" i="10"/>
  <c r="L68" i="10"/>
  <c r="J68" i="10"/>
  <c r="H68" i="10"/>
  <c r="F68" i="10"/>
  <c r="N67" i="10"/>
  <c r="L67" i="10"/>
  <c r="J67" i="10"/>
  <c r="H67" i="10"/>
  <c r="F67" i="10"/>
  <c r="N66" i="10"/>
  <c r="L66" i="10"/>
  <c r="J66" i="10"/>
  <c r="H66" i="10"/>
  <c r="F66" i="10"/>
  <c r="N65" i="10"/>
  <c r="L65" i="10"/>
  <c r="J65" i="10"/>
  <c r="H65" i="10"/>
  <c r="F65" i="10"/>
  <c r="N64" i="10"/>
  <c r="L64" i="10"/>
  <c r="J64" i="10"/>
  <c r="H64" i="10"/>
  <c r="F64" i="10"/>
  <c r="N63" i="10"/>
  <c r="L63" i="10"/>
  <c r="J63" i="10"/>
  <c r="H63" i="10"/>
  <c r="F63" i="10"/>
  <c r="N62" i="10"/>
  <c r="L62" i="10"/>
  <c r="J62" i="10"/>
  <c r="H62" i="10"/>
  <c r="F62" i="10"/>
  <c r="N61" i="10"/>
  <c r="L61" i="10"/>
  <c r="J61" i="10"/>
  <c r="H61" i="10"/>
  <c r="F61" i="10"/>
  <c r="N59" i="10"/>
  <c r="L59" i="10"/>
  <c r="J59" i="10"/>
  <c r="H59" i="10"/>
  <c r="F59" i="10"/>
  <c r="N58" i="10"/>
  <c r="L58" i="10"/>
  <c r="J58" i="10"/>
  <c r="H58" i="10"/>
  <c r="F58" i="10"/>
  <c r="N57" i="10"/>
  <c r="L57" i="10"/>
  <c r="J57" i="10"/>
  <c r="H57" i="10"/>
  <c r="F57" i="10"/>
  <c r="N56" i="10"/>
  <c r="L56" i="10"/>
  <c r="J56" i="10"/>
  <c r="H56" i="10"/>
  <c r="F56" i="10"/>
  <c r="N55" i="10"/>
  <c r="L55" i="10"/>
  <c r="J55" i="10"/>
  <c r="H55" i="10"/>
  <c r="F55" i="10"/>
  <c r="N54" i="10"/>
  <c r="L54" i="10"/>
  <c r="J54" i="10"/>
  <c r="H54" i="10"/>
  <c r="F54" i="10"/>
  <c r="N53" i="10"/>
  <c r="L53" i="10"/>
  <c r="J53" i="10"/>
  <c r="H53" i="10"/>
  <c r="F53" i="10"/>
  <c r="N52" i="10"/>
  <c r="L52" i="10"/>
  <c r="J52" i="10"/>
  <c r="H52" i="10"/>
  <c r="F52" i="10"/>
  <c r="C35" i="10"/>
  <c r="H34" i="10"/>
  <c r="L34" i="10" s="1"/>
  <c r="F34" i="10"/>
  <c r="H33" i="10"/>
  <c r="J33" i="10" s="1"/>
  <c r="F33" i="10"/>
  <c r="H32" i="10"/>
  <c r="L32" i="10" s="1"/>
  <c r="F32" i="10"/>
  <c r="H31" i="10"/>
  <c r="L31" i="10" s="1"/>
  <c r="F31" i="10"/>
  <c r="H30" i="10"/>
  <c r="L30" i="10" s="1"/>
  <c r="F30" i="10"/>
  <c r="H29" i="10"/>
  <c r="J29" i="10" s="1"/>
  <c r="F29" i="10"/>
  <c r="H28" i="10"/>
  <c r="L28" i="10" s="1"/>
  <c r="F28" i="10"/>
  <c r="H27" i="10"/>
  <c r="L27" i="10" s="1"/>
  <c r="F27" i="10"/>
  <c r="H26" i="10"/>
  <c r="L26" i="10" s="1"/>
  <c r="F26" i="10"/>
  <c r="H25" i="10"/>
  <c r="J25" i="10" s="1"/>
  <c r="F25" i="10"/>
  <c r="H24" i="10"/>
  <c r="L24" i="10" s="1"/>
  <c r="F24" i="10"/>
  <c r="H23" i="10"/>
  <c r="L23" i="10" s="1"/>
  <c r="F23" i="10"/>
  <c r="H22" i="10"/>
  <c r="L22" i="10" s="1"/>
  <c r="F22" i="10"/>
  <c r="H21" i="10"/>
  <c r="J21" i="10" s="1"/>
  <c r="F21" i="10"/>
  <c r="H20" i="10"/>
  <c r="J20" i="10" s="1"/>
  <c r="F20" i="10"/>
  <c r="H19" i="10"/>
  <c r="L19" i="10" s="1"/>
  <c r="F19" i="10"/>
  <c r="H18" i="10"/>
  <c r="J18" i="10" s="1"/>
  <c r="F18" i="10"/>
  <c r="H17" i="10"/>
  <c r="J17" i="10" s="1"/>
  <c r="F17" i="10"/>
  <c r="H16" i="10"/>
  <c r="J16" i="10" s="1"/>
  <c r="F16" i="10"/>
  <c r="H15" i="10"/>
  <c r="L15" i="10" s="1"/>
  <c r="F15" i="10"/>
  <c r="H14" i="10"/>
  <c r="L14" i="10" s="1"/>
  <c r="F14" i="10"/>
  <c r="H13" i="10"/>
  <c r="J13" i="10" s="1"/>
  <c r="F13" i="10"/>
  <c r="H12" i="10"/>
  <c r="L12" i="10" s="1"/>
  <c r="F12" i="10"/>
  <c r="H11" i="10"/>
  <c r="F11" i="10"/>
  <c r="L73" i="3"/>
  <c r="J73" i="3"/>
  <c r="F73" i="3"/>
  <c r="J71" i="10" l="1"/>
  <c r="J73" i="10" s="1"/>
  <c r="H71" i="10"/>
  <c r="H73" i="10" s="1"/>
  <c r="F71" i="10"/>
  <c r="F73" i="10" s="1"/>
  <c r="N71" i="10"/>
  <c r="N73" i="10" s="1"/>
  <c r="L71" i="10"/>
  <c r="L73" i="10" s="1"/>
  <c r="L25" i="10"/>
  <c r="J34" i="10"/>
  <c r="J14" i="10"/>
  <c r="J32" i="10"/>
  <c r="L17" i="10"/>
  <c r="J22" i="10"/>
  <c r="N20" i="10"/>
  <c r="J30" i="10"/>
  <c r="H35" i="10"/>
  <c r="N14" i="10"/>
  <c r="J24" i="10"/>
  <c r="N32" i="10"/>
  <c r="N26" i="10"/>
  <c r="N16" i="10"/>
  <c r="N18" i="10"/>
  <c r="L21" i="10"/>
  <c r="N22" i="10"/>
  <c r="J26" i="10"/>
  <c r="L33" i="10"/>
  <c r="N34" i="10"/>
  <c r="N12" i="10"/>
  <c r="N28" i="10"/>
  <c r="L18" i="10"/>
  <c r="J12" i="10"/>
  <c r="L13" i="10"/>
  <c r="N24" i="10"/>
  <c r="J28" i="10"/>
  <c r="L29" i="10"/>
  <c r="N30" i="10"/>
  <c r="J11" i="10"/>
  <c r="N13" i="10"/>
  <c r="J15" i="10"/>
  <c r="N17" i="10"/>
  <c r="J19" i="10"/>
  <c r="N21" i="10"/>
  <c r="J23" i="10"/>
  <c r="N25" i="10"/>
  <c r="J27" i="10"/>
  <c r="N29" i="10"/>
  <c r="J31" i="10"/>
  <c r="N33" i="10"/>
  <c r="F35" i="10"/>
  <c r="N11" i="10"/>
  <c r="N15" i="10"/>
  <c r="L16" i="10"/>
  <c r="N19" i="10"/>
  <c r="L20" i="10"/>
  <c r="N23" i="10"/>
  <c r="N27" i="10"/>
  <c r="N31" i="10"/>
  <c r="L11" i="10"/>
  <c r="L35" i="10" l="1"/>
  <c r="J35" i="10"/>
  <c r="N35" i="10"/>
  <c r="A32" i="8"/>
  <c r="A33" i="8" s="1"/>
  <c r="A34" i="8" s="1"/>
  <c r="A35" i="8" s="1"/>
  <c r="A36" i="8" s="1"/>
  <c r="A37" i="8" s="1"/>
  <c r="A38" i="8" s="1"/>
  <c r="A39" i="8" s="1"/>
  <c r="A40" i="8" s="1"/>
  <c r="A41" i="8" s="1"/>
  <c r="A11" i="8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N117" i="8" l="1"/>
  <c r="H117" i="8"/>
  <c r="L117" i="8"/>
  <c r="J117" i="8"/>
  <c r="F117" i="8"/>
  <c r="N133" i="4" l="1"/>
  <c r="H133" i="4" l="1"/>
  <c r="J133" i="4"/>
  <c r="L133" i="4"/>
  <c r="N88" i="7"/>
  <c r="L88" i="7"/>
  <c r="F33" i="5" l="1"/>
  <c r="L33" i="5" l="1"/>
  <c r="H33" i="5"/>
  <c r="J33" i="5"/>
  <c r="N33" i="5"/>
  <c r="O156" i="2" l="1"/>
  <c r="M156" i="2"/>
  <c r="K156" i="2"/>
  <c r="I156" i="2"/>
  <c r="G156" i="2"/>
  <c r="O155" i="2"/>
  <c r="M155" i="2"/>
  <c r="K155" i="2"/>
  <c r="I155" i="2"/>
  <c r="G155" i="2"/>
  <c r="O153" i="2"/>
  <c r="M153" i="2"/>
  <c r="K153" i="2"/>
  <c r="I153" i="2"/>
  <c r="G153" i="2"/>
  <c r="O150" i="2"/>
  <c r="M150" i="2"/>
  <c r="K150" i="2"/>
  <c r="I150" i="2"/>
  <c r="G150" i="2"/>
  <c r="O149" i="2"/>
  <c r="M149" i="2"/>
  <c r="K149" i="2"/>
  <c r="I149" i="2"/>
  <c r="G149" i="2"/>
  <c r="O148" i="2"/>
  <c r="M148" i="2"/>
  <c r="K148" i="2"/>
  <c r="I148" i="2"/>
  <c r="G148" i="2"/>
  <c r="O147" i="2"/>
  <c r="M147" i="2"/>
  <c r="K147" i="2"/>
  <c r="I147" i="2"/>
  <c r="G147" i="2"/>
  <c r="O146" i="2"/>
  <c r="M146" i="2"/>
  <c r="K146" i="2"/>
  <c r="I146" i="2"/>
  <c r="G146" i="2"/>
  <c r="O145" i="2"/>
  <c r="M145" i="2"/>
  <c r="K145" i="2"/>
  <c r="I145" i="2"/>
  <c r="G145" i="2"/>
  <c r="O144" i="2"/>
  <c r="M144" i="2"/>
  <c r="K144" i="2"/>
  <c r="I144" i="2"/>
  <c r="G144" i="2"/>
  <c r="O143" i="2"/>
  <c r="M143" i="2"/>
  <c r="K143" i="2"/>
  <c r="I143" i="2"/>
  <c r="G143" i="2"/>
  <c r="O142" i="2"/>
  <c r="M142" i="2"/>
  <c r="K142" i="2"/>
  <c r="I142" i="2"/>
  <c r="G142" i="2"/>
  <c r="O141" i="2"/>
  <c r="M141" i="2"/>
  <c r="K141" i="2"/>
  <c r="I141" i="2"/>
  <c r="G141" i="2"/>
  <c r="O140" i="2"/>
  <c r="M140" i="2"/>
  <c r="K140" i="2"/>
  <c r="I140" i="2"/>
  <c r="G140" i="2"/>
  <c r="O139" i="2"/>
  <c r="M139" i="2"/>
  <c r="K139" i="2"/>
  <c r="I139" i="2"/>
  <c r="G139" i="2"/>
  <c r="O138" i="2"/>
  <c r="M138" i="2"/>
  <c r="K138" i="2"/>
  <c r="I138" i="2"/>
  <c r="G138" i="2"/>
  <c r="O137" i="2"/>
  <c r="M137" i="2"/>
  <c r="K137" i="2"/>
  <c r="I137" i="2"/>
  <c r="G137" i="2"/>
  <c r="O136" i="2"/>
  <c r="M136" i="2"/>
  <c r="K136" i="2"/>
  <c r="I136" i="2"/>
  <c r="G136" i="2"/>
  <c r="O135" i="2"/>
  <c r="M135" i="2"/>
  <c r="K135" i="2"/>
  <c r="I135" i="2"/>
  <c r="G135" i="2"/>
  <c r="K151" i="2" l="1"/>
  <c r="M114" i="2"/>
  <c r="K114" i="2"/>
  <c r="I114" i="2"/>
  <c r="G151" i="2"/>
  <c r="O151" i="2"/>
  <c r="I151" i="2"/>
  <c r="G114" i="2"/>
  <c r="O114" i="2"/>
  <c r="M151" i="2"/>
  <c r="H77" i="27"/>
  <c r="H111" i="27" s="1"/>
  <c r="H100" i="27"/>
</calcChain>
</file>

<file path=xl/sharedStrings.xml><?xml version="1.0" encoding="utf-8"?>
<sst xmlns="http://schemas.openxmlformats.org/spreadsheetml/2006/main" count="4186" uniqueCount="1498">
  <si>
    <t>ANNUAL SUPPLIES PROCUREMENT PLAN</t>
  </si>
  <si>
    <t>Planned Amount</t>
  </si>
  <si>
    <t>Regular</t>
  </si>
  <si>
    <t>Contingency</t>
  </si>
  <si>
    <t>Total</t>
  </si>
  <si>
    <t>Date Submitted:</t>
  </si>
  <si>
    <t>Description</t>
  </si>
  <si>
    <t>Unit Cost</t>
  </si>
  <si>
    <t>Total Cost</t>
  </si>
  <si>
    <t>Qty.</t>
  </si>
  <si>
    <t>Amount</t>
  </si>
  <si>
    <t>cart</t>
  </si>
  <si>
    <t>ream</t>
  </si>
  <si>
    <t>pcs</t>
  </si>
  <si>
    <t>boxes</t>
  </si>
  <si>
    <t>Pencil</t>
  </si>
  <si>
    <t>TOTAL</t>
  </si>
  <si>
    <t>This is to certify that the above procurement plan is in accordance with the objective of this Office</t>
  </si>
  <si>
    <t>FDP Form 4a - Annual Procurement Plan or Procurement List</t>
  </si>
  <si>
    <t>ANNUAL PROCUREMENT PLAN</t>
  </si>
  <si>
    <t>FOR THE YEAR 2017</t>
  </si>
  <si>
    <t>Provincial /City /Municipality</t>
  </si>
  <si>
    <t>:  MUNICIPALITY OF PINAMALAYAN</t>
  </si>
  <si>
    <t>Plan Control No.____________________</t>
  </si>
  <si>
    <t>Page___1___of ___2___pages</t>
  </si>
  <si>
    <t>Date Submited:</t>
  </si>
  <si>
    <t xml:space="preserve">Item No. </t>
  </si>
  <si>
    <t>D I S T R I B U T I O N</t>
  </si>
  <si>
    <t>Quantity</t>
  </si>
  <si>
    <t xml:space="preserve">1st Quarter </t>
  </si>
  <si>
    <t>2nd Quarter</t>
  </si>
  <si>
    <t>3rd Quarter</t>
  </si>
  <si>
    <t>4th Quarter</t>
  </si>
  <si>
    <t>1</t>
  </si>
  <si>
    <t>reams</t>
  </si>
  <si>
    <t>2</t>
  </si>
  <si>
    <t>3</t>
  </si>
  <si>
    <t>packs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</si>
  <si>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</si>
  <si>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</si>
  <si>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</si>
  <si>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</si>
  <si>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</si>
  <si>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</si>
  <si>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</si>
  <si>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</si>
  <si>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</si>
  <si>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Fastener</t>
  </si>
  <si>
    <t>13</t>
  </si>
  <si>
    <t>Correction tape</t>
  </si>
  <si>
    <t>14</t>
  </si>
  <si>
    <t>Paper Clip Big</t>
  </si>
  <si>
    <t>15</t>
  </si>
  <si>
    <t>Yellow Paper</t>
  </si>
  <si>
    <t>pads</t>
  </si>
  <si>
    <t>16</t>
  </si>
  <si>
    <t>17</t>
  </si>
  <si>
    <t>18</t>
  </si>
  <si>
    <t>19</t>
  </si>
  <si>
    <t>20</t>
  </si>
  <si>
    <t>21</t>
  </si>
  <si>
    <t>22</t>
  </si>
  <si>
    <t>Pentel pen</t>
  </si>
  <si>
    <t>23</t>
  </si>
  <si>
    <t>sub-total</t>
  </si>
  <si>
    <t>Prepared by:</t>
  </si>
  <si>
    <t>ZAIDA DIALOGO-MICIANO</t>
  </si>
  <si>
    <t>Qty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</si>
  <si>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</si>
  <si>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</si>
  <si>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</si>
  <si>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</si>
  <si>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</si>
  <si>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</si>
  <si>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</si>
  <si>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</si>
  <si>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</si>
  <si>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</si>
  <si>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</si>
  <si>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</si>
  <si>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</si>
  <si>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40</t>
  </si>
  <si>
    <t>44</t>
  </si>
  <si>
    <t>46</t>
  </si>
  <si>
    <t>47</t>
  </si>
  <si>
    <t>: Municipaliy of Pinamalayan</t>
  </si>
  <si>
    <t>Page___1___of ___3___pages</t>
  </si>
  <si>
    <t>Department/ Office:  Municipal Budget Office</t>
  </si>
  <si>
    <t>Staple wire No. 35</t>
  </si>
  <si>
    <t>Stamp pad ink</t>
  </si>
  <si>
    <t>48</t>
  </si>
  <si>
    <t>Double Adhesive tape</t>
  </si>
  <si>
    <t>49</t>
  </si>
  <si>
    <t>Binder clip 1/4</t>
  </si>
  <si>
    <t>50</t>
  </si>
  <si>
    <t>Binder clip 3/4</t>
  </si>
  <si>
    <t>51</t>
  </si>
  <si>
    <t xml:space="preserve">Binder clip 1 </t>
  </si>
  <si>
    <t>52</t>
  </si>
  <si>
    <t xml:space="preserve">Binder clip 1 1/2 </t>
  </si>
  <si>
    <t>53</t>
  </si>
  <si>
    <t>Binder clip 2</t>
  </si>
  <si>
    <t>54</t>
  </si>
  <si>
    <t>Rubber band (big)</t>
  </si>
  <si>
    <t>55</t>
  </si>
  <si>
    <t>Crate (plastic)</t>
  </si>
  <si>
    <t>56</t>
  </si>
  <si>
    <t>Masking Tape</t>
  </si>
  <si>
    <t>57</t>
  </si>
  <si>
    <t>Steadtler refill</t>
  </si>
  <si>
    <t>58</t>
  </si>
  <si>
    <t>Stamp pad medium</t>
  </si>
  <si>
    <t>59</t>
  </si>
  <si>
    <t>Stamp pad big</t>
  </si>
  <si>
    <t>60</t>
  </si>
  <si>
    <t>Photo Paper</t>
  </si>
  <si>
    <t>61</t>
  </si>
  <si>
    <t>File devider</t>
  </si>
  <si>
    <t>Department Head/ Chief of office</t>
  </si>
  <si>
    <t>ANNUAL SUPPLIES PROCUREMENT PROGRAM</t>
  </si>
  <si>
    <t>pcs.</t>
  </si>
  <si>
    <t>Typewriter Ribbon</t>
  </si>
  <si>
    <t>bottles</t>
  </si>
  <si>
    <t>Scotch Tape</t>
  </si>
  <si>
    <t xml:space="preserve"> </t>
  </si>
  <si>
    <t>Plan Control No.</t>
  </si>
  <si>
    <t>Page:  1</t>
  </si>
  <si>
    <t>Department/Office: Municipal Treasurer's Office</t>
  </si>
  <si>
    <t>Item No.</t>
  </si>
  <si>
    <t>DISTRIBUTION</t>
  </si>
  <si>
    <t>1st Quarter</t>
  </si>
  <si>
    <t>Correction Tape</t>
  </si>
  <si>
    <t>Folder Long</t>
  </si>
  <si>
    <t>DTR</t>
  </si>
  <si>
    <t xml:space="preserve"> boxes</t>
  </si>
  <si>
    <t xml:space="preserve"> pcs</t>
  </si>
  <si>
    <t>This is to certify that the above procurement plan is accordance with the objective of this Office</t>
  </si>
  <si>
    <t>Municipal Treasurer</t>
  </si>
  <si>
    <t>OFFICE SUPPLIES EXPENSES</t>
  </si>
  <si>
    <t>Plan Control No._____________________</t>
  </si>
  <si>
    <t>Page___1___of________pages</t>
  </si>
  <si>
    <t>Dated Submitted:  ______________</t>
  </si>
  <si>
    <t>Item</t>
  </si>
  <si>
    <t>No.</t>
  </si>
  <si>
    <t>Staple Wire</t>
  </si>
  <si>
    <t>Ballpen</t>
  </si>
  <si>
    <t>Sign Pen</t>
  </si>
  <si>
    <t>Pentel Pen</t>
  </si>
  <si>
    <t>This is to certify that the above procurement plan is in accordance with the objective of this office</t>
  </si>
  <si>
    <t>FDP Form 4a-Annual Procurement Plan or Procurement List</t>
  </si>
  <si>
    <t>Plan Control No.____________</t>
  </si>
  <si>
    <t>Page___1____of ___1____pages</t>
  </si>
  <si>
    <t>This is to certify that the above procurement plan is in accordance with the objective of the office</t>
  </si>
  <si>
    <t>Staple wire #35</t>
  </si>
  <si>
    <t>FDP Form ____ Supplemental Procurement Plan or Procurement Plan List</t>
  </si>
  <si>
    <t xml:space="preserve">    Planned Amount</t>
  </si>
  <si>
    <t>Page 1 of 1 pages</t>
  </si>
  <si>
    <t>D   I   S   T   R   I   B   U   T   I   O   N</t>
  </si>
  <si>
    <t>DESCRIPTION</t>
  </si>
  <si>
    <t>4rth Quarter</t>
  </si>
  <si>
    <t>QTY</t>
  </si>
  <si>
    <t>box</t>
  </si>
  <si>
    <t>btl</t>
  </si>
  <si>
    <t>This is to certify that the procurement is in accordance with the objective of this office.</t>
  </si>
  <si>
    <t>ANNUAL EQUIPMENT PROCUREMENT PROGRAM</t>
  </si>
  <si>
    <t>unit</t>
  </si>
  <si>
    <t>Office Table</t>
  </si>
  <si>
    <t>`</t>
  </si>
  <si>
    <t>Page____1</t>
  </si>
  <si>
    <t>Department/Office:  Municipal Treasurer's  Office</t>
  </si>
  <si>
    <t xml:space="preserve"> D I S T R I B U T I O N</t>
  </si>
  <si>
    <t xml:space="preserve">ANNUAL SUPPLIES PROCUREMENT PLAN </t>
  </si>
  <si>
    <t>Plan Control No. ______</t>
  </si>
  <si>
    <t>Page ___ of ____pages</t>
  </si>
  <si>
    <t>pad</t>
  </si>
  <si>
    <t>pc</t>
  </si>
  <si>
    <t xml:space="preserve">ANNUAL PROCUREMENT PLAN </t>
  </si>
  <si>
    <t>Plan Control No._______________________</t>
  </si>
  <si>
    <t>Page_1_of_2_pages</t>
  </si>
  <si>
    <t>Contengency</t>
  </si>
  <si>
    <t xml:space="preserve">                         This is to certifgy that the above procurement plan is in accordance with the objective of this Office</t>
  </si>
  <si>
    <t xml:space="preserve">                                  </t>
  </si>
  <si>
    <t xml:space="preserve">          Municipal Agriculturist</t>
  </si>
  <si>
    <t>Glue (big)</t>
  </si>
  <si>
    <t>Page_1_of_1_pages</t>
  </si>
  <si>
    <t>Department/ Office: Office of the Municipal Agriculturist</t>
  </si>
  <si>
    <t>Plan Control No. ________________________</t>
  </si>
  <si>
    <t>Department/Office: MUNICIPAL CIVIL REGISTRAR</t>
  </si>
  <si>
    <t>Page _ 1 __ of ___ 2 __ pages</t>
  </si>
  <si>
    <t xml:space="preserve">D I S     </t>
  </si>
  <si>
    <t>T R I B U T I O N</t>
  </si>
  <si>
    <r>
      <t xml:space="preserve">                    </t>
    </r>
    <r>
      <rPr>
        <b/>
        <sz val="10"/>
        <color theme="1"/>
        <rFont val="Calibri"/>
        <family val="2"/>
        <scheme val="minor"/>
      </rPr>
      <t>This is to certify that the above procurement plan is in accordance with the objective of this office</t>
    </r>
  </si>
  <si>
    <t>pc.</t>
  </si>
  <si>
    <t>Office Chairs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</si>
  <si>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Municipal Civil Registrar</t>
  </si>
  <si>
    <t>cmn*</t>
  </si>
  <si>
    <r>
      <t>1</t>
    </r>
    <r>
      <rPr>
        <b/>
        <vertAlign val="superscript"/>
        <sz val="10"/>
        <color theme="1"/>
        <rFont val="Calibri"/>
        <family val="2"/>
        <scheme val="minor"/>
      </rPr>
      <t>st</t>
    </r>
    <r>
      <rPr>
        <b/>
        <sz val="10"/>
        <color theme="1"/>
        <rFont val="Calibri"/>
        <family val="2"/>
        <scheme val="minor"/>
      </rPr>
      <t xml:space="preserve"> Quarter</t>
    </r>
  </si>
  <si>
    <r>
      <t>2</t>
    </r>
    <r>
      <rPr>
        <b/>
        <vertAlign val="superscript"/>
        <sz val="10"/>
        <color theme="1"/>
        <rFont val="Calibri"/>
        <family val="2"/>
        <scheme val="minor"/>
      </rPr>
      <t>nd</t>
    </r>
    <r>
      <rPr>
        <b/>
        <sz val="10"/>
        <color theme="1"/>
        <rFont val="Calibri"/>
        <family val="2"/>
        <scheme val="minor"/>
      </rPr>
      <t xml:space="preserve"> Quarter</t>
    </r>
  </si>
  <si>
    <r>
      <t>3</t>
    </r>
    <r>
      <rPr>
        <b/>
        <vertAlign val="superscript"/>
        <sz val="10"/>
        <color theme="1"/>
        <rFont val="Calibri"/>
        <family val="2"/>
        <scheme val="minor"/>
      </rPr>
      <t>rd</t>
    </r>
    <r>
      <rPr>
        <b/>
        <sz val="10"/>
        <color theme="1"/>
        <rFont val="Calibri"/>
        <family val="2"/>
        <scheme val="minor"/>
      </rPr>
      <t xml:space="preserve"> Quarter</t>
    </r>
  </si>
  <si>
    <r>
      <t>4</t>
    </r>
    <r>
      <rPr>
        <b/>
        <vertAlign val="superscript"/>
        <sz val="10"/>
        <color theme="1"/>
        <rFont val="Calibri"/>
        <family val="2"/>
        <scheme val="minor"/>
      </rPr>
      <t>th</t>
    </r>
    <r>
      <rPr>
        <b/>
        <sz val="10"/>
        <color theme="1"/>
        <rFont val="Calibri"/>
        <family val="2"/>
        <scheme val="minor"/>
      </rPr>
      <t xml:space="preserve"> Quarter</t>
    </r>
  </si>
  <si>
    <t>Sub Total</t>
  </si>
  <si>
    <t xml:space="preserve">                                                                                 Prepared by:</t>
  </si>
  <si>
    <t>Plan Control No. _____________</t>
  </si>
  <si>
    <t>Page _____1_____of____3____pages</t>
  </si>
  <si>
    <t>Department/ Office</t>
  </si>
  <si>
    <t>Date submitted:</t>
  </si>
  <si>
    <t>Alcohol</t>
  </si>
  <si>
    <t>bot</t>
  </si>
  <si>
    <t>Fastener, plastic</t>
  </si>
  <si>
    <t>Paper Clip, jumbo</t>
  </si>
  <si>
    <t>Record Book, 500 lvs #85 red</t>
  </si>
  <si>
    <t>Carbon paper, long Plasto foil</t>
  </si>
  <si>
    <t>Accounting folder, long</t>
  </si>
  <si>
    <t>Folder, long, ordinary</t>
  </si>
  <si>
    <t>Folder, short, ordinary</t>
  </si>
  <si>
    <t>Envelop, brown, long</t>
  </si>
  <si>
    <t>Battery AA</t>
  </si>
  <si>
    <t>Ballpen, Pilot</t>
  </si>
  <si>
    <t>Sign pen, Pilot (Multiball)</t>
  </si>
  <si>
    <t>Board Marker</t>
  </si>
  <si>
    <t>Yellow Paper, Class A</t>
  </si>
  <si>
    <t>Daily Time Record, ream</t>
  </si>
  <si>
    <t>rms</t>
  </si>
  <si>
    <t>Laser Bond, short</t>
  </si>
  <si>
    <t>Laser Bond, Long</t>
  </si>
  <si>
    <t>Battery HD, big black</t>
  </si>
  <si>
    <t>Staple Wire # 10</t>
  </si>
  <si>
    <t>Staple Wire # 35</t>
  </si>
  <si>
    <t>Stamp Pad #2 with ink</t>
  </si>
  <si>
    <t>Stamp Ink, Purple, 30 ml</t>
  </si>
  <si>
    <t>Air Fresher</t>
  </si>
  <si>
    <t>Scotch Tape # 1/2</t>
  </si>
  <si>
    <t>rolls</t>
  </si>
  <si>
    <t>Masking Tape #1</t>
  </si>
  <si>
    <t>Double Adhesive</t>
  </si>
  <si>
    <t>DATER</t>
  </si>
  <si>
    <t>Class Record</t>
  </si>
  <si>
    <t>Toner</t>
  </si>
  <si>
    <t>bags</t>
  </si>
  <si>
    <t xml:space="preserve">Black Ink </t>
  </si>
  <si>
    <t>Colored Ink, Cyan, Yellow, Magenta</t>
  </si>
  <si>
    <t>Toilet Cleaner</t>
  </si>
  <si>
    <t>gals</t>
  </si>
  <si>
    <t>Power Bleach</t>
  </si>
  <si>
    <t>Detergent Powder, 700g</t>
  </si>
  <si>
    <t>Hand Liquid Soap</t>
  </si>
  <si>
    <t>Fabric Conditioner</t>
  </si>
  <si>
    <t>Toilet Paper</t>
  </si>
  <si>
    <t>Floor Mop</t>
  </si>
  <si>
    <t>Hand Gloves</t>
  </si>
  <si>
    <t>pairs</t>
  </si>
  <si>
    <t>Plastic Bag, L</t>
  </si>
  <si>
    <t>Plastic Bag, M</t>
  </si>
  <si>
    <r>
      <t xml:space="preserve">     FOR THE YEAR ___</t>
    </r>
    <r>
      <rPr>
        <b/>
        <u/>
        <sz val="10"/>
        <color theme="1"/>
        <rFont val="Times New Roman"/>
        <family val="1"/>
      </rPr>
      <t>2017</t>
    </r>
    <r>
      <rPr>
        <b/>
        <sz val="10"/>
        <color theme="1"/>
        <rFont val="Times New Roman"/>
        <family val="1"/>
      </rPr>
      <t>__________</t>
    </r>
  </si>
  <si>
    <t>FDP Form  4a- Annual Procurement Plan List</t>
  </si>
  <si>
    <t xml:space="preserve">                                            FOR THE YEAR 2017</t>
  </si>
  <si>
    <t>Provincial/City/Municipality</t>
  </si>
  <si>
    <t>Page_____ of_________page</t>
  </si>
  <si>
    <t>Department/Office:</t>
  </si>
  <si>
    <t>Date Submitted:____________________</t>
  </si>
  <si>
    <t>UNIT COST</t>
  </si>
  <si>
    <t>QUANTITY/UNIT</t>
  </si>
  <si>
    <t>TOTAL COST</t>
  </si>
  <si>
    <t xml:space="preserve">       Distribution</t>
  </si>
  <si>
    <t>Office Supplies</t>
  </si>
  <si>
    <t>tubes</t>
  </si>
  <si>
    <t>bottle</t>
  </si>
  <si>
    <t>This is to certify the above procurement is in accordance with the objective of this Office.</t>
  </si>
  <si>
    <t>Prepared by;</t>
  </si>
  <si>
    <t xml:space="preserve">            Municipal Engineer</t>
  </si>
  <si>
    <t>FDA Form 4a- Annual Procurement List</t>
  </si>
  <si>
    <t xml:space="preserve"> FOR THE YEAR 2017</t>
  </si>
  <si>
    <t>Province, City or Municipality</t>
  </si>
  <si>
    <t>Plan Control No</t>
  </si>
  <si>
    <t>Page___1___of___3___pages</t>
  </si>
  <si>
    <t>sets</t>
  </si>
  <si>
    <t>ANNUAL EQUIPMENT PROCUREMENT PLAN</t>
  </si>
  <si>
    <t>units</t>
  </si>
  <si>
    <t>set</t>
  </si>
  <si>
    <t>Department/Office:   HRMO</t>
  </si>
  <si>
    <t>Department/Office: HRMO</t>
  </si>
  <si>
    <t>Plan Control No._________</t>
  </si>
  <si>
    <t xml:space="preserve">D I S T R I B U T I O N </t>
  </si>
  <si>
    <t>btls</t>
  </si>
  <si>
    <t>Scissor</t>
  </si>
  <si>
    <t>Eraser</t>
  </si>
  <si>
    <t>Certificate Holder</t>
  </si>
  <si>
    <t>UPS</t>
  </si>
  <si>
    <t>yellow paper</t>
  </si>
  <si>
    <t>Office Cabinet</t>
  </si>
  <si>
    <t>FDP Form 4a - Annual Procurement Plan or  Procurement List</t>
  </si>
  <si>
    <t xml:space="preserve">ANNUAL SUPPLIES  PROCUREMENT PLAN </t>
  </si>
  <si>
    <t>Page    1</t>
  </si>
  <si>
    <t>of    2</t>
  </si>
  <si>
    <t>pages</t>
  </si>
  <si>
    <t>ITEM</t>
  </si>
  <si>
    <t>P  A  R  T  I  C  U  L  A  R  S</t>
  </si>
  <si>
    <t>QUANTITY</t>
  </si>
  <si>
    <t>NO.</t>
  </si>
  <si>
    <t>1st  Quarter</t>
  </si>
  <si>
    <t>bxs</t>
  </si>
  <si>
    <t>Masking Tape 1"</t>
  </si>
  <si>
    <t>Scotch Tape 1"</t>
  </si>
  <si>
    <t>SUB</t>
  </si>
  <si>
    <t>This is to certify that the above procurement is in accordance with the objective of this Office</t>
  </si>
  <si>
    <t>Prepared by :</t>
  </si>
  <si>
    <t>Municipal Assessor</t>
  </si>
  <si>
    <t>Page    2</t>
  </si>
  <si>
    <t>bot.</t>
  </si>
  <si>
    <t>Cartolina</t>
  </si>
  <si>
    <t>Tissue Paper</t>
  </si>
  <si>
    <t>bundle</t>
  </si>
  <si>
    <t>SUB-TOTAL</t>
  </si>
  <si>
    <t>nidz/01-10-17</t>
  </si>
  <si>
    <t xml:space="preserve">ANNUAL EQUIPMENT   PROCUREMENT PLAN </t>
  </si>
  <si>
    <t>of    1</t>
  </si>
  <si>
    <t>piece</t>
  </si>
  <si>
    <t>tube</t>
  </si>
  <si>
    <t>Department/OSCA OFFICE</t>
  </si>
  <si>
    <t>Computer Ink</t>
  </si>
  <si>
    <t>1 box</t>
  </si>
  <si>
    <t>Municipal Accountant</t>
  </si>
  <si>
    <r>
      <t xml:space="preserve">Department/ Office: </t>
    </r>
    <r>
      <rPr>
        <b/>
        <u/>
        <sz val="8"/>
        <rFont val="Tahoma"/>
        <family val="2"/>
      </rPr>
      <t>Municipal Accounting Office</t>
    </r>
  </si>
  <si>
    <t xml:space="preserve">FDP Form 4a – Annual Procurement Plan or Procurement List </t>
  </si>
  <si>
    <t>Plan Control No.________________________</t>
  </si>
  <si>
    <t>Page ___1__ of __1__ page</t>
  </si>
  <si>
    <t>Department/Office: Municipal Health Office</t>
  </si>
  <si>
    <t>Date Submitted: 01/20/2017</t>
  </si>
  <si>
    <t>Staple Wire #35</t>
  </si>
  <si>
    <r>
      <t xml:space="preserve">                </t>
    </r>
    <r>
      <rPr>
        <sz val="9"/>
        <color theme="1"/>
        <rFont val="Calibri"/>
        <family val="2"/>
        <scheme val="minor"/>
      </rPr>
      <t>This is to certify that the above procurement plan is in accordance with the objective of this office</t>
    </r>
  </si>
  <si>
    <t>FDP Form 4a – Annual Procurement Plan or Procurement List</t>
  </si>
  <si>
    <t>Page_1_of_3_pages</t>
  </si>
  <si>
    <t>Date Submitted: 03/02/2017</t>
  </si>
  <si>
    <t>scotch tape 1 inch</t>
  </si>
  <si>
    <t>Page___2___of ___2___pages</t>
  </si>
  <si>
    <t>Page___1___of ___1___pages</t>
  </si>
  <si>
    <t xml:space="preserve">Department/ Office:  </t>
  </si>
  <si>
    <t>FOR THE YEAR 2016</t>
  </si>
  <si>
    <t>ANNUAL MISCELLANEOUS EXPENSES PROCUREMENT PLAN</t>
  </si>
  <si>
    <t>Provincial /City /Municipality                                    :</t>
  </si>
  <si>
    <t>PINAMALAYAN, ORIENTAL MINDORO</t>
  </si>
  <si>
    <t>Plan Control No. __________________</t>
  </si>
  <si>
    <t>Page _________1______of________1 page</t>
  </si>
  <si>
    <t>Department/Office:  Office of the Municipal Mayor</t>
  </si>
  <si>
    <t>Distribution</t>
  </si>
  <si>
    <t>This is to certify that the above procurement plan is accordance with the objective of this office</t>
  </si>
  <si>
    <t>Municipal Mayor</t>
  </si>
  <si>
    <t>FDP Form 4a- Annual Procurement Plan or Procurement List</t>
  </si>
  <si>
    <t>FOR THYE YEAR 2017</t>
  </si>
  <si>
    <t>Plan Control No. ___________________</t>
  </si>
  <si>
    <t>Page _______ 1 _______ of _______ 3 pages</t>
  </si>
  <si>
    <t>Department/Office: MSWDO</t>
  </si>
  <si>
    <t>Contigency</t>
  </si>
  <si>
    <t>DESTRIBUTION</t>
  </si>
  <si>
    <t>This is to certify the above procurement plan is in accordance with the objective of this Office</t>
  </si>
  <si>
    <t>2 pcs</t>
  </si>
  <si>
    <t>1 pc</t>
  </si>
  <si>
    <t>3 pcs</t>
  </si>
  <si>
    <t>10 pcs</t>
  </si>
  <si>
    <t>Brown Envelop Short</t>
  </si>
  <si>
    <t>20 pcs</t>
  </si>
  <si>
    <t>Ring Binder</t>
  </si>
  <si>
    <r>
      <t xml:space="preserve">Department/ Office: </t>
    </r>
    <r>
      <rPr>
        <b/>
        <u/>
        <sz val="9"/>
        <rFont val="Tahoma"/>
        <family val="2"/>
      </rPr>
      <t>Municipal Budget Office</t>
    </r>
  </si>
  <si>
    <r>
      <t xml:space="preserve">Department/ Office: </t>
    </r>
    <r>
      <rPr>
        <b/>
        <u/>
        <sz val="8"/>
        <rFont val="Tahoma"/>
        <family val="2"/>
      </rPr>
      <t>Municipal Budget Office</t>
    </r>
  </si>
  <si>
    <t>Department/Office: MDRRMO</t>
  </si>
  <si>
    <t>White Board Marker</t>
  </si>
  <si>
    <t>Province, City or Municipality : Pinamalayan</t>
  </si>
  <si>
    <r>
      <t xml:space="preserve">                                                                                                             FOR THE YEAR ___</t>
    </r>
    <r>
      <rPr>
        <b/>
        <u/>
        <sz val="9"/>
        <color theme="1"/>
        <rFont val="Times New Roman"/>
        <family val="1"/>
      </rPr>
      <t>2017</t>
    </r>
    <r>
      <rPr>
        <b/>
        <sz val="9"/>
        <color theme="1"/>
        <rFont val="Times New Roman"/>
        <family val="1"/>
      </rPr>
      <t>_________</t>
    </r>
  </si>
  <si>
    <t>pack</t>
  </si>
  <si>
    <t>.</t>
  </si>
  <si>
    <t>Double Sided Tape</t>
  </si>
  <si>
    <t>This is to certify that the above procurement plan is in accordance with the objective of this Office.</t>
  </si>
  <si>
    <t>FDP FORM 4a- Annual Procurement Plan or Procurement List</t>
  </si>
  <si>
    <t>Page___1____of____pages</t>
  </si>
  <si>
    <t>Department /Office:MO/GSO</t>
  </si>
  <si>
    <t>Ordinary Folder Long</t>
  </si>
  <si>
    <t>Staple wire # 35</t>
  </si>
  <si>
    <t xml:space="preserve"> FDP Form 4a – Annual  Procurement Plan or Procurement List</t>
  </si>
  <si>
    <t>FOR THE YEAR  2017</t>
  </si>
  <si>
    <t>Page____1____of____2____pages</t>
  </si>
  <si>
    <r>
      <t xml:space="preserve">Department/Office : </t>
    </r>
    <r>
      <rPr>
        <b/>
        <sz val="12"/>
        <color rgb="FF000000"/>
        <rFont val="Agency FB"/>
        <family val="2"/>
      </rPr>
      <t>MUNICIPAL PLANNING AND DEVELOPMENT OFFICE</t>
    </r>
  </si>
  <si>
    <t>Date Submitted</t>
  </si>
  <si>
    <r>
      <t>1</t>
    </r>
    <r>
      <rPr>
        <vertAlign val="superscript"/>
        <sz val="11"/>
        <color rgb="FF000000"/>
        <rFont val="Arial1"/>
      </rPr>
      <t>st</t>
    </r>
    <r>
      <rPr>
        <sz val="10"/>
        <color rgb="FF000000"/>
        <rFont val="Arial Narrow"/>
        <family val="2"/>
      </rPr>
      <t xml:space="preserve"> Quarter</t>
    </r>
  </si>
  <si>
    <r>
      <t>2</t>
    </r>
    <r>
      <rPr>
        <vertAlign val="superscript"/>
        <sz val="11"/>
        <color rgb="FF000000"/>
        <rFont val="Arial1"/>
      </rPr>
      <t>nd</t>
    </r>
    <r>
      <rPr>
        <sz val="10"/>
        <color rgb="FF000000"/>
        <rFont val="Arial Narrow"/>
        <family val="2"/>
      </rPr>
      <t xml:space="preserve"> Quarter</t>
    </r>
  </si>
  <si>
    <r>
      <t>3</t>
    </r>
    <r>
      <rPr>
        <vertAlign val="superscript"/>
        <sz val="11"/>
        <color rgb="FF000000"/>
        <rFont val="Arial1"/>
      </rPr>
      <t>rd</t>
    </r>
    <r>
      <rPr>
        <sz val="10"/>
        <color rgb="FF000000"/>
        <rFont val="Arial Narrow"/>
        <family val="2"/>
      </rPr>
      <t xml:space="preserve"> Quarter</t>
    </r>
  </si>
  <si>
    <r>
      <t>4</t>
    </r>
    <r>
      <rPr>
        <vertAlign val="superscript"/>
        <sz val="11"/>
        <color rgb="FF000000"/>
        <rFont val="Arial1"/>
      </rPr>
      <t>th</t>
    </r>
    <r>
      <rPr>
        <sz val="10"/>
        <color rgb="FF000000"/>
        <rFont val="Arial Narrow"/>
        <family val="2"/>
      </rPr>
      <t xml:space="preserve"> Quarter</t>
    </r>
  </si>
  <si>
    <r>
      <t xml:space="preserve">Planned Amount: </t>
    </r>
    <r>
      <rPr>
        <b/>
        <sz val="12"/>
        <color rgb="FF000000"/>
        <rFont val="Arial1"/>
      </rPr>
      <t xml:space="preserve"> </t>
    </r>
  </si>
  <si>
    <t>Page___2____of____2____pages</t>
  </si>
  <si>
    <t>Binder Clip Small</t>
  </si>
  <si>
    <t>Binder Clip Big</t>
  </si>
  <si>
    <t>Expanding Envelop</t>
  </si>
  <si>
    <t>GRAND TOTAL</t>
  </si>
  <si>
    <t>Province, City or Municipality:     Gloria, Oriental Mindoro</t>
  </si>
  <si>
    <t>Sign Pen/ Color black</t>
  </si>
  <si>
    <t>Black Ballpen (HBW)</t>
  </si>
  <si>
    <t>Couponbond long Subtance 20</t>
  </si>
  <si>
    <t>Couponbond Short Subtance 20</t>
  </si>
  <si>
    <t>Couponbond Short Subtance 16</t>
  </si>
  <si>
    <t>Alcohol Green Cross 500ml</t>
  </si>
  <si>
    <t>Battery Double AA</t>
  </si>
  <si>
    <t>Scatch Tape (1 inch)</t>
  </si>
  <si>
    <t>Glass Cleaner(big)(lemon)</t>
  </si>
  <si>
    <t>Epson InK (T664)</t>
  </si>
  <si>
    <t>Universal Ink</t>
  </si>
  <si>
    <t>Paper Clip (small)</t>
  </si>
  <si>
    <t>Paper Clip (Medium)</t>
  </si>
  <si>
    <t>CD</t>
  </si>
  <si>
    <t>Carbon(blue)</t>
  </si>
  <si>
    <t>Plastic Fastener</t>
  </si>
  <si>
    <t>Arc File(red) Lengthwise (LONG)</t>
  </si>
  <si>
    <t>Arc File(blue) Crosswise (LONG)</t>
  </si>
  <si>
    <t>Elmer's Glue All (40g)</t>
  </si>
  <si>
    <t>White folder (long)</t>
  </si>
  <si>
    <t>White folder (Short)</t>
  </si>
  <si>
    <t>Filling Tray (3 Layers)</t>
  </si>
  <si>
    <t xml:space="preserve">Pentel Pen (Black) Wytebord Marker </t>
  </si>
  <si>
    <t xml:space="preserve">Pentel Pen (Red) Wytebord Marker </t>
  </si>
  <si>
    <t>Push Pin</t>
  </si>
  <si>
    <t>Ruler</t>
  </si>
  <si>
    <t>Vellum Paper (Long)</t>
  </si>
  <si>
    <t>Vellum Paper (Short)</t>
  </si>
  <si>
    <t>Expanded Folder</t>
  </si>
  <si>
    <t>Expanding Folder</t>
  </si>
  <si>
    <t>Correction Tape Refill</t>
  </si>
  <si>
    <t>Certificate Folder(long)</t>
  </si>
  <si>
    <t>Certificate Folder (Short)</t>
  </si>
  <si>
    <t>Certificate Frames (long)</t>
  </si>
  <si>
    <t xml:space="preserve"> Certificate Frames (Short)</t>
  </si>
  <si>
    <t>Tarpulin</t>
  </si>
  <si>
    <t>Record Book (500 Leaves)</t>
  </si>
  <si>
    <t>Record Book (150 Leaves)</t>
  </si>
  <si>
    <t>Air Freshener (big)</t>
  </si>
  <si>
    <t>Doormat Cloth</t>
  </si>
  <si>
    <t>Tap Glass of Table</t>
  </si>
  <si>
    <t>Extension Wire</t>
  </si>
  <si>
    <t>File Holder (Long)</t>
  </si>
  <si>
    <t>File Holder (Short)</t>
  </si>
  <si>
    <t>Pen Holder</t>
  </si>
  <si>
    <t>Mini Drawer</t>
  </si>
  <si>
    <t>2 box</t>
  </si>
  <si>
    <t>2 tube</t>
  </si>
  <si>
    <t>28reams</t>
  </si>
  <si>
    <t>20reams</t>
  </si>
  <si>
    <t>1 ream</t>
  </si>
  <si>
    <t>8 pcs</t>
  </si>
  <si>
    <t>16 pcs</t>
  </si>
  <si>
    <t>4000 pcs</t>
  </si>
  <si>
    <t>12 bottles</t>
  </si>
  <si>
    <t>12 Bottles</t>
  </si>
  <si>
    <t>4 box</t>
  </si>
  <si>
    <t>40 pcs</t>
  </si>
  <si>
    <t>8 box</t>
  </si>
  <si>
    <t>60 pcs</t>
  </si>
  <si>
    <t>4 pcs</t>
  </si>
  <si>
    <t>8 pck</t>
  </si>
  <si>
    <t>18 pcs</t>
  </si>
  <si>
    <t xml:space="preserve">  Camera with 16gb memory card</t>
  </si>
  <si>
    <t xml:space="preserve">   Ceiling Fan</t>
  </si>
  <si>
    <t>RODOLFO S. DAPITO</t>
  </si>
  <si>
    <t>Municipal Budget Officer</t>
  </si>
  <si>
    <t>:  MUNICIPALITY OF GLORIA</t>
  </si>
  <si>
    <t>Bond Paper (L) Substance 20</t>
  </si>
  <si>
    <t>Bond Paper (S) Substance 20</t>
  </si>
  <si>
    <t>Liquid Sosa</t>
  </si>
  <si>
    <t>Ballpen (Black) matrix</t>
  </si>
  <si>
    <t>Specialty Paper Long (Soft Green)</t>
  </si>
  <si>
    <t>Pentel Pen Broad Pilot Black</t>
  </si>
  <si>
    <t>Pentel Pen Pilot Ink Small</t>
  </si>
  <si>
    <t>Acetate Long</t>
  </si>
  <si>
    <t>My Gel Sign Pen Black</t>
  </si>
  <si>
    <t>My Gel Sign Pen Blue</t>
  </si>
  <si>
    <t>Fasteners</t>
  </si>
  <si>
    <t>Paper Clip Jumbo</t>
  </si>
  <si>
    <t>Paper Clip Small</t>
  </si>
  <si>
    <t>Brown Envelope (L)</t>
  </si>
  <si>
    <t>Mailing Envelop</t>
  </si>
  <si>
    <t>Elmers glue 500 ml</t>
  </si>
  <si>
    <t>Logbook (500 Leaves)</t>
  </si>
  <si>
    <t>Logbook (300 Leaves)</t>
  </si>
  <si>
    <t>Calculator CASIO Scientific</t>
  </si>
  <si>
    <t>Puncher</t>
  </si>
  <si>
    <t>EPSON L210 Ink</t>
  </si>
  <si>
    <t>Brother Ink DCP-T700W</t>
  </si>
  <si>
    <t>Plastic Cover Rubberized</t>
  </si>
  <si>
    <t xml:space="preserve">Cartolina </t>
  </si>
  <si>
    <t>Binder Clip small</t>
  </si>
  <si>
    <t>Expanding envelope Long Green</t>
  </si>
  <si>
    <t xml:space="preserve">Cutter </t>
  </si>
  <si>
    <t>Correction Tape Refill Mr. Whiper</t>
  </si>
  <si>
    <t xml:space="preserve"> reams</t>
  </si>
  <si>
    <t>rms (Green)</t>
  </si>
  <si>
    <t>btls.</t>
  </si>
  <si>
    <t xml:space="preserve"> rms</t>
  </si>
  <si>
    <t xml:space="preserve"> btls.</t>
  </si>
  <si>
    <t xml:space="preserve"> sets</t>
  </si>
  <si>
    <t>yards</t>
  </si>
  <si>
    <t>blts</t>
  </si>
  <si>
    <t xml:space="preserve">Office Chairs </t>
  </si>
  <si>
    <t>Multi-purpose shelves</t>
  </si>
  <si>
    <t>Desktop Computer w/ Printer</t>
  </si>
  <si>
    <t>l/s</t>
  </si>
  <si>
    <r>
      <t>Province, City or Municipality :</t>
    </r>
    <r>
      <rPr>
        <sz val="14"/>
        <color theme="1"/>
        <rFont val="Times New Roman"/>
        <family val="1"/>
      </rPr>
      <t xml:space="preserve"> Gloria</t>
    </r>
  </si>
  <si>
    <r>
      <t xml:space="preserve">Provincial/City/Municipality  : </t>
    </r>
    <r>
      <rPr>
        <b/>
        <sz val="10"/>
        <color theme="1"/>
        <rFont val="Calibri"/>
        <family val="2"/>
        <scheme val="minor"/>
      </rPr>
      <t>MUNICIPALITY OF GLORIA</t>
    </r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</si>
  <si>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MANULITO S. RODRIGUEZ</t>
  </si>
  <si>
    <t>Remanufactured Toner (Lazer Jet)</t>
  </si>
  <si>
    <t>Dye Ink (Epson Colored 100 ml)</t>
  </si>
  <si>
    <t>Asian Index card (4x6)</t>
  </si>
  <si>
    <t>White mailing envelop</t>
  </si>
  <si>
    <t>Cabon Bond Paper (long, subs. 20)</t>
  </si>
  <si>
    <t>Canon Bond Paper (Short, Subs. 20)</t>
  </si>
  <si>
    <t>80 GSM Bond Paper (Short)</t>
  </si>
  <si>
    <t>Packing Tape</t>
  </si>
  <si>
    <t>Domex Toilet Bowl Cleaner (500 ml)</t>
  </si>
  <si>
    <t>Pegasus Plastofoil Metallized Solvent Film Carbon (black, 100's, 216 x 330 mm)</t>
  </si>
  <si>
    <t>UK Plastic Fastener (7cm, 50 sets)</t>
  </si>
  <si>
    <t>Vinyl Paper Clip (33mm, 100's)</t>
  </si>
  <si>
    <t>Vinyl Paper Clip (50mm, 80's)</t>
  </si>
  <si>
    <t>Brown Envelop (Short)</t>
  </si>
  <si>
    <t>brown Envelop (Long)</t>
  </si>
  <si>
    <t>Record Book 500 pages</t>
  </si>
  <si>
    <t>*Book Binding*</t>
  </si>
  <si>
    <t xml:space="preserve">              Birth</t>
  </si>
  <si>
    <t xml:space="preserve">              Marriage</t>
  </si>
  <si>
    <t xml:space="preserve">              Death</t>
  </si>
  <si>
    <t xml:space="preserve">              RA 9048</t>
  </si>
  <si>
    <t xml:space="preserve">              Legitimation</t>
  </si>
  <si>
    <t>Streamer</t>
  </si>
  <si>
    <t>Toner Gestetner MP 2001L</t>
  </si>
  <si>
    <t>table bar</t>
  </si>
  <si>
    <t>Purchase of Accountable forms</t>
  </si>
  <si>
    <t>*Purchase of Office Equipment*</t>
  </si>
  <si>
    <t xml:space="preserve">     a.   Portable speaker</t>
  </si>
  <si>
    <t xml:space="preserve">     b.   aircon</t>
  </si>
  <si>
    <t xml:space="preserve">     c.   photo copier</t>
  </si>
  <si>
    <t>*Maintenance of Office Equipment*</t>
  </si>
  <si>
    <t>cartridge</t>
  </si>
  <si>
    <t xml:space="preserve"> box</t>
  </si>
  <si>
    <t>books</t>
  </si>
  <si>
    <t xml:space="preserve"> books</t>
  </si>
  <si>
    <t xml:space="preserve"> book</t>
  </si>
  <si>
    <t>book</t>
  </si>
  <si>
    <t xml:space="preserve"> bottles</t>
  </si>
  <si>
    <t xml:space="preserve"> pc</t>
  </si>
  <si>
    <r>
      <t xml:space="preserve">Province/City/Municipality : </t>
    </r>
    <r>
      <rPr>
        <b/>
        <sz val="10"/>
        <rFont val="Arial"/>
        <family val="2"/>
      </rPr>
      <t>MUNICIPALITY OF GLORIA</t>
    </r>
  </si>
  <si>
    <t>MERLITA M. LARGA</t>
  </si>
  <si>
    <r>
      <t>Provincial/City/Municipality:</t>
    </r>
    <r>
      <rPr>
        <b/>
        <sz val="12"/>
        <color theme="1"/>
        <rFont val="Calibri"/>
        <family val="2"/>
        <scheme val="minor"/>
      </rPr>
      <t xml:space="preserve"> MUNICIPALITY OF GLORIA</t>
    </r>
  </si>
  <si>
    <t>Mini Notebook (hardbound)</t>
  </si>
  <si>
    <t>Bond Paper Short ( substance 20)</t>
  </si>
  <si>
    <t>Bond Paper Long ( substance 20)</t>
  </si>
  <si>
    <t>Bond Paper Short ( substance 16)</t>
  </si>
  <si>
    <t>Bond Paper Long ( substance 16)</t>
  </si>
  <si>
    <t xml:space="preserve">Pencil Mongol </t>
  </si>
  <si>
    <t>Sign Pen Black</t>
  </si>
  <si>
    <t>Ordinary Black/Blue/Red Ballpen</t>
  </si>
  <si>
    <t xml:space="preserve">Long Folder </t>
  </si>
  <si>
    <t>Short Folder</t>
  </si>
  <si>
    <t>Stapler w/ remover</t>
  </si>
  <si>
    <t>Epson Ink L220 T664</t>
  </si>
  <si>
    <t>Epson Ink /bottle T6641-44</t>
  </si>
  <si>
    <t>Canon Ink</t>
  </si>
  <si>
    <t>File Case</t>
  </si>
  <si>
    <t>Paper Clip (Big)</t>
  </si>
  <si>
    <t>Paper Clip (Small)</t>
  </si>
  <si>
    <t>Brown Envelop (Long)</t>
  </si>
  <si>
    <t>coin envelope</t>
  </si>
  <si>
    <t>Binder Clip (small)</t>
  </si>
  <si>
    <t>Correction Tape (Refil)</t>
  </si>
  <si>
    <t>Record Blue Book 500 pages</t>
  </si>
  <si>
    <t>cdr-w</t>
  </si>
  <si>
    <t>White Board Marker (Blue/Black)</t>
  </si>
  <si>
    <t>Stabilo (red,blue,green any color)</t>
  </si>
  <si>
    <t>Albatros</t>
  </si>
  <si>
    <t>Photo Copy Machine Ink</t>
  </si>
  <si>
    <t xml:space="preserve">Yellow pad </t>
  </si>
  <si>
    <t>Manila Paper</t>
  </si>
  <si>
    <t>Floor Mop set</t>
  </si>
  <si>
    <t>Door mat cloth</t>
  </si>
  <si>
    <t>Filling Tray (3 layers)</t>
  </si>
  <si>
    <t>Puncher (Big)</t>
  </si>
  <si>
    <t>Vellum Paper (long)</t>
  </si>
  <si>
    <t>Scissor (m)</t>
  </si>
  <si>
    <t>Toilet Cleaner 500ml</t>
  </si>
  <si>
    <t>Muriatic Acid</t>
  </si>
  <si>
    <t>Calculator (casio)</t>
  </si>
  <si>
    <t>plastic crates (big)</t>
  </si>
  <si>
    <t>Toner HP 85A</t>
  </si>
  <si>
    <t>Post-it (assorted sizes)</t>
  </si>
  <si>
    <t xml:space="preserve">Pilot Marker </t>
  </si>
  <si>
    <t>Diswashing Liquid 500 ml</t>
  </si>
  <si>
    <t>Surf Powder 500ml</t>
  </si>
  <si>
    <t>Canon cartridge 810</t>
  </si>
  <si>
    <t>Canon cartridge 811</t>
  </si>
  <si>
    <t>Air Freshner</t>
  </si>
  <si>
    <t>Toilet paper</t>
  </si>
  <si>
    <t>Joy Diswashing Liquid 600ml</t>
  </si>
  <si>
    <t>Scotch Brite</t>
  </si>
  <si>
    <t>Whiteboard marker</t>
  </si>
  <si>
    <t>Double AA battery</t>
  </si>
  <si>
    <t>Triple AAA battery</t>
  </si>
  <si>
    <t>USB 8GB</t>
  </si>
  <si>
    <t>Alcohol 500ml 70%</t>
  </si>
  <si>
    <t>Steadler Eraser med.</t>
  </si>
  <si>
    <t>Broom Walis Tambo</t>
  </si>
  <si>
    <t>Dustpan (plastic)</t>
  </si>
  <si>
    <t>Mouse (wire less)</t>
  </si>
  <si>
    <t>Scissor 7 ''</t>
  </si>
  <si>
    <t>Mouse Pad</t>
  </si>
  <si>
    <t>White board eraser</t>
  </si>
  <si>
    <t>Carbon Paper (clubfilm, long)</t>
  </si>
  <si>
    <t>Stamp pad</t>
  </si>
  <si>
    <t>Stamp pad ink Blue</t>
  </si>
  <si>
    <t>Padding Glue (small)</t>
  </si>
  <si>
    <t>Multi Insect Killer 300ml</t>
  </si>
  <si>
    <t>Cashbooks</t>
  </si>
  <si>
    <t>Miscellaneous/Contingent Fund</t>
  </si>
  <si>
    <t>Set</t>
  </si>
  <si>
    <t>Pcs</t>
  </si>
  <si>
    <t>pck</t>
  </si>
  <si>
    <t>btle</t>
  </si>
  <si>
    <t>pouch</t>
  </si>
  <si>
    <t>Integrated Mobile Registration</t>
  </si>
  <si>
    <t xml:space="preserve">Inter-High School Civil Reg. Quiz Bee </t>
  </si>
  <si>
    <t>Semi-Annual Meeting</t>
  </si>
  <si>
    <t>Repair &amp; Maintenance of IT  Equipment &amp; Software</t>
  </si>
  <si>
    <t>FURNITURES AND FIXTURES</t>
  </si>
  <si>
    <t>Filing Cabinets</t>
  </si>
  <si>
    <t>IT EQUIPMENTS</t>
  </si>
  <si>
    <t>OFFICE EQUIPMENTS</t>
  </si>
  <si>
    <t>Photocopying Machine</t>
  </si>
  <si>
    <t>Provincial/City/ Municipality : MUNICIPALITY OF GLORIA</t>
  </si>
  <si>
    <r>
      <t xml:space="preserve">Prepared by:     </t>
    </r>
    <r>
      <rPr>
        <b/>
        <sz val="11"/>
        <color theme="1"/>
        <rFont val="Calibri"/>
        <family val="2"/>
        <scheme val="minor"/>
      </rPr>
      <t xml:space="preserve"> AUGUST F. MANTARING   </t>
    </r>
    <r>
      <rPr>
        <sz val="11"/>
        <color theme="1"/>
        <rFont val="Calibri"/>
        <family val="2"/>
        <scheme val="minor"/>
      </rPr>
      <t xml:space="preserve">    </t>
    </r>
  </si>
  <si>
    <t xml:space="preserve">a) Admin Use </t>
  </si>
  <si>
    <t>Bondpaper Short Subs 20</t>
  </si>
  <si>
    <t>Bondpaper Long Subs 20</t>
  </si>
  <si>
    <t>Pencil Mongol</t>
  </si>
  <si>
    <t xml:space="preserve">Signpen Black </t>
  </si>
  <si>
    <t>Signpen Blue</t>
  </si>
  <si>
    <t>Ordinary Black Ballpen</t>
  </si>
  <si>
    <t>Long Folder</t>
  </si>
  <si>
    <t>Stapler w/remover</t>
  </si>
  <si>
    <t xml:space="preserve">Canon Continous ink </t>
  </si>
  <si>
    <t>Scotch tape Big</t>
  </si>
  <si>
    <t>Brown Envelope long</t>
  </si>
  <si>
    <t>Brown Envelope short</t>
  </si>
  <si>
    <t>Photo paper</t>
  </si>
  <si>
    <t xml:space="preserve">Record Blue Book (150 pages) </t>
  </si>
  <si>
    <t>Powder Soap Sachet</t>
  </si>
  <si>
    <t>Zonrox (1000 ml)</t>
  </si>
  <si>
    <t>Yellow Pad</t>
  </si>
  <si>
    <t>Floor Map set</t>
  </si>
  <si>
    <t>Door Mat</t>
  </si>
  <si>
    <t>Filing Tray (3 layers)</t>
  </si>
  <si>
    <t>Mailing Envelope</t>
  </si>
  <si>
    <t>Scotch brite</t>
  </si>
  <si>
    <t>Pentelpen (FINE)</t>
  </si>
  <si>
    <t>Alcohol 500mL 70%</t>
  </si>
  <si>
    <t>Chlorine</t>
  </si>
  <si>
    <t>Domex</t>
  </si>
  <si>
    <t>Canon Cartridge Colored #741</t>
  </si>
  <si>
    <t>Canon Cartridge Black #740</t>
  </si>
  <si>
    <t>Casio Calculator</t>
  </si>
  <si>
    <t>Scissor (Meduim)</t>
  </si>
  <si>
    <t>Stabilo (green)</t>
  </si>
  <si>
    <t>Tarpaulin</t>
  </si>
  <si>
    <t>Illustration Board  (1/2)</t>
  </si>
  <si>
    <t>Plastic Cover</t>
  </si>
  <si>
    <t>b) CRM</t>
  </si>
  <si>
    <t xml:space="preserve">Record Blue Book (300 pages) </t>
  </si>
  <si>
    <t xml:space="preserve">Notebook </t>
  </si>
  <si>
    <t>Plastic For Tilapia Fingerlings</t>
  </si>
  <si>
    <t>20 reams</t>
  </si>
  <si>
    <t>4 boxes</t>
  </si>
  <si>
    <t>2 boxes</t>
  </si>
  <si>
    <t>50 pcs</t>
  </si>
  <si>
    <t>5 sets</t>
  </si>
  <si>
    <t>12 pcs</t>
  </si>
  <si>
    <t>51 pcs</t>
  </si>
  <si>
    <t>6 pcs</t>
  </si>
  <si>
    <t>3 boxes</t>
  </si>
  <si>
    <t>2 bottles</t>
  </si>
  <si>
    <t>12 pads</t>
  </si>
  <si>
    <t>1 set</t>
  </si>
  <si>
    <t>3 pouch</t>
  </si>
  <si>
    <t>9 pcs</t>
  </si>
  <si>
    <t>6 bottles</t>
  </si>
  <si>
    <t>2 Yards</t>
  </si>
  <si>
    <t>5 reams</t>
  </si>
  <si>
    <t>4 reams</t>
  </si>
  <si>
    <t>1 pcs</t>
  </si>
  <si>
    <t>41 pcs</t>
  </si>
  <si>
    <t xml:space="preserve">1 Box </t>
  </si>
  <si>
    <t>5 Pads</t>
  </si>
  <si>
    <t>2 reams</t>
  </si>
  <si>
    <t>0.5 kl</t>
  </si>
  <si>
    <r>
      <t xml:space="preserve">Department/ Office: </t>
    </r>
    <r>
      <rPr>
        <b/>
        <sz val="11"/>
        <color theme="1"/>
        <rFont val="Calibri"/>
        <family val="2"/>
        <scheme val="minor"/>
      </rPr>
      <t>Office of the Mun. Agriculturist</t>
    </r>
  </si>
  <si>
    <t>Animal Supplies Expenses</t>
  </si>
  <si>
    <t xml:space="preserve">a) Animal Health Services </t>
  </si>
  <si>
    <t>b) Anti-rabbies Vaccines</t>
  </si>
  <si>
    <t>Agriculture Supplies Expenses</t>
  </si>
  <si>
    <t xml:space="preserve">a) Rodenticides </t>
  </si>
  <si>
    <t xml:space="preserve">b) Vegetable Seeds </t>
  </si>
  <si>
    <t xml:space="preserve">c) Certified Seeds/FAITH Supplies </t>
  </si>
  <si>
    <t>d) Feeds for Organic Baboy &amp; Tilapia</t>
  </si>
  <si>
    <t>Uniform of Bantay Dagat</t>
  </si>
  <si>
    <t>Rehab. Of Boundary Markers in MPA's</t>
  </si>
  <si>
    <t>Repair and Maintenance</t>
  </si>
  <si>
    <t>Multicab</t>
  </si>
  <si>
    <t>Motor Boat 6 units</t>
  </si>
  <si>
    <t>Office Eqpt.</t>
  </si>
  <si>
    <t>IT. Eqpt &amp; Software</t>
  </si>
  <si>
    <t>c) Food Terminal</t>
  </si>
  <si>
    <t>Weighing Scale</t>
  </si>
  <si>
    <t>1 Unit</t>
  </si>
  <si>
    <t>GLORIA,ORIENTAL MINDORO</t>
  </si>
  <si>
    <t>Municipal Engineering Office</t>
  </si>
  <si>
    <t>ENGR. VICTORIO REINHOLD O. PUNZALAN</t>
  </si>
  <si>
    <t>Dishwashing Liquid</t>
  </si>
  <si>
    <t>Air Freshener</t>
  </si>
  <si>
    <t>Tracing Paper 81/85</t>
  </si>
  <si>
    <t>Glass Cleaner 500ml</t>
  </si>
  <si>
    <t>Dustpan (Plastic)</t>
  </si>
  <si>
    <t>Hand Sanitizer</t>
  </si>
  <si>
    <t>Index Card 5x8</t>
  </si>
  <si>
    <t>G-Tech Ballpen</t>
  </si>
  <si>
    <t>Bond Paper Short (Substance 20)</t>
  </si>
  <si>
    <t>Bond Paper Long (Substance 20)</t>
  </si>
  <si>
    <t>Sign Pen(Black)</t>
  </si>
  <si>
    <t>Sign Pen(Blue)</t>
  </si>
  <si>
    <t>Ordinary Pen Black</t>
  </si>
  <si>
    <t>Glue (Big)</t>
  </si>
  <si>
    <t>Epson Ink T6641</t>
  </si>
  <si>
    <t>Epson Ink T6642</t>
  </si>
  <si>
    <t>Epson Ink T6643</t>
  </si>
  <si>
    <t>Epson Ink T6644</t>
  </si>
  <si>
    <t>Brown Envelope (Long)</t>
  </si>
  <si>
    <t>Brown Envelope (short)</t>
  </si>
  <si>
    <t xml:space="preserve">Photo Paper </t>
  </si>
  <si>
    <t>Correction Tape (Refill)</t>
  </si>
  <si>
    <t>Record Blue Book 150 pages</t>
  </si>
  <si>
    <t>Record Blue Book 300 pages</t>
  </si>
  <si>
    <t>Stabilo Assorted</t>
  </si>
  <si>
    <t>Door Mat cloth</t>
  </si>
  <si>
    <t>Window Curtain (Standard)</t>
  </si>
  <si>
    <t>Technical Pen (Rotring) 0.1</t>
  </si>
  <si>
    <t>Technical Pen (Rotring) 0.2</t>
  </si>
  <si>
    <t>Technical Pen (Rotring) 0.5</t>
  </si>
  <si>
    <t>Technical Pencil (Rotring) 0.5</t>
  </si>
  <si>
    <t>Pencil Lead #0.5</t>
  </si>
  <si>
    <t>Rubber Stamp</t>
  </si>
  <si>
    <t xml:space="preserve"> bot</t>
  </si>
  <si>
    <t xml:space="preserve"> ream</t>
  </si>
  <si>
    <t xml:space="preserve"> pads</t>
  </si>
  <si>
    <t>Purchase of CPU</t>
  </si>
  <si>
    <t>General Fund</t>
  </si>
  <si>
    <t>Construction of Mun. Plaza/Freedom Park</t>
  </si>
  <si>
    <t>Construction of Mun. Motorpool</t>
  </si>
  <si>
    <t>Municipal Legislative Building - Mun. Compound - PHASE II</t>
  </si>
  <si>
    <t>Rehabilitation of Mun. Building 2nd Floor</t>
  </si>
  <si>
    <t>20% Development Fund</t>
  </si>
  <si>
    <t>Construction of Drainage System at Mun. Oval Phase III</t>
  </si>
  <si>
    <t>Concreting of Mun. Roads/Streets</t>
  </si>
  <si>
    <t>Women Multi-purpose Center and Youth Development center - Liwasang-lambingan Poblacion</t>
  </si>
  <si>
    <t>Completion of Rhu Building Formerly Medicare Hospital - Maligaya</t>
  </si>
  <si>
    <t>Placenta Pit - RHU</t>
  </si>
  <si>
    <t xml:space="preserve"> set</t>
  </si>
  <si>
    <t>RODERICK B. LOGDAT</t>
  </si>
  <si>
    <t>37</t>
  </si>
  <si>
    <t>38</t>
  </si>
  <si>
    <t>39</t>
  </si>
  <si>
    <t>41</t>
  </si>
  <si>
    <t>42</t>
  </si>
  <si>
    <t>43</t>
  </si>
  <si>
    <t>45</t>
  </si>
  <si>
    <t>62</t>
  </si>
  <si>
    <t>OFFICE SUPPLIES</t>
  </si>
  <si>
    <t>Canon laser Cartridge 85A (refill)</t>
  </si>
  <si>
    <t>Toner Cartridge Fuji Xerox DocuCentre S220)</t>
  </si>
  <si>
    <t>Drum (Fuji Xerox DocuCentre S220)</t>
  </si>
  <si>
    <t>Epson Ink L220 (Cyan,Magenta,Black,Yellow)</t>
  </si>
  <si>
    <t>Bond paper (long sub.20)</t>
  </si>
  <si>
    <t>Bond paper (short sub.20)</t>
  </si>
  <si>
    <t>Bond paper (color yellow, short sub.20)</t>
  </si>
  <si>
    <t>Assorted colored paper(8.5x11, 250sheet, 80 gsm)</t>
  </si>
  <si>
    <t>Expanding folder (long, color yellow)</t>
  </si>
  <si>
    <t>Expanding folder (short, color yellow)</t>
  </si>
  <si>
    <t>Brown Envelop (short)</t>
  </si>
  <si>
    <t>Brown Envelop (long)</t>
  </si>
  <si>
    <t>Folder (Long)</t>
  </si>
  <si>
    <t>Folder (short)</t>
  </si>
  <si>
    <t>Correction Tape (refill)</t>
  </si>
  <si>
    <t>Loose leaf</t>
  </si>
  <si>
    <t>shoe lace</t>
  </si>
  <si>
    <t>Cartolina assorted color</t>
  </si>
  <si>
    <t>Ring Binder 1x1/8</t>
  </si>
  <si>
    <t>LC Film</t>
  </si>
  <si>
    <t>Columnar book (24 colums)</t>
  </si>
  <si>
    <t>Columnar book (3 colums)</t>
  </si>
  <si>
    <t>Record Book (150 pages)</t>
  </si>
  <si>
    <t>Post-it (3x3, assorted color)</t>
  </si>
  <si>
    <t>Stapler</t>
  </si>
  <si>
    <t>Sign pen (blue)</t>
  </si>
  <si>
    <t>Sign pen (red)</t>
  </si>
  <si>
    <t>Sign pen (black)</t>
  </si>
  <si>
    <t>Pencil (No.2 medium)</t>
  </si>
  <si>
    <t>White Board marker (black)</t>
  </si>
  <si>
    <t>Marker Pen (black)</t>
  </si>
  <si>
    <t>Sign pen pigment ink 0.8 (black)</t>
  </si>
  <si>
    <t>Sign pen pigment ink 0.8 (blue)</t>
  </si>
  <si>
    <t>Sign pen pigment ink 1.0 mm (black)</t>
  </si>
  <si>
    <t>Sign pen pigment ink 1.0 mm (blue)</t>
  </si>
  <si>
    <t>Ballpen (blue)</t>
  </si>
  <si>
    <t>Ballpen (black)</t>
  </si>
  <si>
    <t>Tab</t>
  </si>
  <si>
    <t>AA Baterry</t>
  </si>
  <si>
    <t>Stamp pad ink (blue , 240 ml)</t>
  </si>
  <si>
    <t>Stamp pad ink (red , 240 ml)</t>
  </si>
  <si>
    <t>Electronic Calculator</t>
  </si>
  <si>
    <t>Alcohol 500ml</t>
  </si>
  <si>
    <t>Hand soap</t>
  </si>
  <si>
    <t>Dishwashing liquid 500ml</t>
  </si>
  <si>
    <t>Toilet Deodorizer</t>
  </si>
  <si>
    <t>Window Curtain</t>
  </si>
  <si>
    <t>Laminating Film</t>
  </si>
  <si>
    <t>Suction Hoo</t>
  </si>
  <si>
    <t>Baking Soda (Cleaner &amp; Deodorizer)</t>
  </si>
  <si>
    <t>German Leather</t>
  </si>
  <si>
    <t>Foam 45 x 80</t>
  </si>
  <si>
    <t>Shoetacks</t>
  </si>
  <si>
    <t>Footing</t>
  </si>
  <si>
    <t>yard</t>
  </si>
  <si>
    <t>MOOE - Internet Expense (Office Wifi)</t>
  </si>
  <si>
    <t>MOOE - Repair &amp; Maint.-Office Equipment</t>
  </si>
  <si>
    <t>MOOE - Repair &amp; Maint.-IT Eqpt. &amp; Software</t>
  </si>
  <si>
    <t xml:space="preserve">       * Wireless Mouse &amp; keyboard</t>
  </si>
  <si>
    <t xml:space="preserve">       * Uninterruptible power supply (UPS)</t>
  </si>
  <si>
    <t xml:space="preserve">       * Uninterruptible power supply (battery)</t>
  </si>
  <si>
    <t>CO - I.T Equipt</t>
  </si>
  <si>
    <t xml:space="preserve">       * 1 Unit Computer server</t>
  </si>
  <si>
    <t xml:space="preserve">       * Software Package (e.g., SQL Server, etc.)</t>
  </si>
  <si>
    <t xml:space="preserve">       * 2 units computer workstation</t>
  </si>
  <si>
    <t>Capital Outlay - Training</t>
  </si>
  <si>
    <t xml:space="preserve">       * User's Training</t>
  </si>
  <si>
    <t xml:space="preserve">       * Trainors/Implementors/Installer Accomodation</t>
  </si>
  <si>
    <t>Capital Outlay - Furniture &amp; Fixture</t>
  </si>
  <si>
    <t xml:space="preserve">       * 1 pc Office Executive Table</t>
  </si>
  <si>
    <t>Provincial/City/Municipality:  MUNICIPALITY OF GLORIA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</si>
  <si>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Municipal Health Officer</t>
  </si>
  <si>
    <t>Bond paper long S-20</t>
  </si>
  <si>
    <t>Book paper short S-20</t>
  </si>
  <si>
    <t>Folder Short</t>
  </si>
  <si>
    <t>Plastic Folder Long (Yellow)</t>
  </si>
  <si>
    <t>Brown Envelope Long</t>
  </si>
  <si>
    <t>Brown Envelope Short</t>
  </si>
  <si>
    <t>Pencil (Mongol #2)</t>
  </si>
  <si>
    <t>Pencil Eraser (MAPED)</t>
  </si>
  <si>
    <t>Ballpen Black (Panda)</t>
  </si>
  <si>
    <t>Ballpen Black (Pilot)</t>
  </si>
  <si>
    <t>Mygel sign pen (black)</t>
  </si>
  <si>
    <t>Pentel pen black (Pilot)</t>
  </si>
  <si>
    <t>Correction tape retract (JOY)</t>
  </si>
  <si>
    <t>Record book Valiant 500pages</t>
  </si>
  <si>
    <t>Index card 5 x 8</t>
  </si>
  <si>
    <t>Plastic file fastener</t>
  </si>
  <si>
    <t>Detergent powder 480gms.</t>
  </si>
  <si>
    <t>Laundry bar soap</t>
  </si>
  <si>
    <t>Glass cleaner 500ml</t>
  </si>
  <si>
    <t>Toilet bowl cleaner 500ml</t>
  </si>
  <si>
    <t>Bath soap regular</t>
  </si>
  <si>
    <t>Zonrox 25ml</t>
  </si>
  <si>
    <t>Epson Ink (T6641 Black)</t>
  </si>
  <si>
    <t>Epson Ink (T6644 Yellow)</t>
  </si>
  <si>
    <t>Epson Ink (T6642 Cyan)</t>
  </si>
  <si>
    <t>Epson Ink (T6643 Magenta)</t>
  </si>
  <si>
    <t>Electrical tape big (yellow)</t>
  </si>
  <si>
    <t>Casio Desktop Calculator DM1400TV/Dm1400S</t>
  </si>
  <si>
    <t>Columnar Notebook 20 columns</t>
  </si>
  <si>
    <t>Firefly bulb 10,000 Lumen LED</t>
  </si>
  <si>
    <t>Insect Killer (BAYGON)</t>
  </si>
  <si>
    <t>Disinfectant Spray (LYSOL)</t>
  </si>
  <si>
    <t>Thrash can w/ cover</t>
  </si>
  <si>
    <t>Cotton 400gms.</t>
  </si>
  <si>
    <t>Alcohol 70% 1L pump</t>
  </si>
  <si>
    <t>Plastic cover</t>
  </si>
  <si>
    <t>Styropore</t>
  </si>
  <si>
    <t>Scotch tape (transparent) 4"</t>
  </si>
  <si>
    <t xml:space="preserve">Paste </t>
  </si>
  <si>
    <t>Linen paper short</t>
  </si>
  <si>
    <t>Battery double A (Energizer)</t>
  </si>
  <si>
    <t>Broom (Tambo)</t>
  </si>
  <si>
    <t>Dust Pan (plastic)</t>
  </si>
  <si>
    <t>Dishwashing Liquid (joy) 500ml</t>
  </si>
  <si>
    <t>Miscellaneous (10%)</t>
  </si>
  <si>
    <t>Oral Health Month
Materials: School/Office Supplies Dental Supplies
Food: Snack &amp; Lunch</t>
  </si>
  <si>
    <t>Nutrition Month Celebration
Municipal Nutrition Month:
   Materials: Office/School Supplies, Streamer
Food: Meeting-Snack
Celebration - Snack, Lunch
Provincial Nutrition Month:
   Materials:Props
   Transportation: Van
   Food: Snack, Lunch, Snack</t>
  </si>
  <si>
    <t>Barangay Health Workers Training
  Materials: Streamer, Office/School Supplies
Food: Snack, Lunch, Snack</t>
  </si>
  <si>
    <t>Medical, Dental &amp; Laboratory Supplies</t>
  </si>
  <si>
    <r>
      <t xml:space="preserve">                                                                                                                                                                                                       </t>
    </r>
    <r>
      <rPr>
        <sz val="9"/>
        <color theme="1"/>
        <rFont val="Calibri"/>
        <family val="2"/>
        <scheme val="minor"/>
      </rPr>
      <t>Prepared by:</t>
    </r>
    <r>
      <rPr>
        <sz val="11"/>
        <color theme="1"/>
        <rFont val="Calibri"/>
        <family val="2"/>
        <scheme val="minor"/>
      </rPr>
      <t xml:space="preserve">               </t>
    </r>
    <r>
      <rPr>
        <b/>
        <sz val="11"/>
        <color theme="1"/>
        <rFont val="Calibri"/>
        <family val="2"/>
        <scheme val="minor"/>
      </rPr>
      <t xml:space="preserve">  DR.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MARIA IMELDA G. SOLLER</t>
    </r>
  </si>
  <si>
    <t>GLORIA, ORIENTAL MINDORO</t>
  </si>
  <si>
    <t>GERMAN D. RODEGERIO</t>
  </si>
  <si>
    <t>Pilot Hi-Techpoint V10 Grips</t>
  </si>
  <si>
    <t>Ballpen HBW (Matrix)</t>
  </si>
  <si>
    <t>Glue (small)</t>
  </si>
  <si>
    <t>Epson Ink L220 T664 Colored</t>
  </si>
  <si>
    <t>Epson Ink L220 T664 Black</t>
  </si>
  <si>
    <t>File Rack Tray (2 trays)</t>
  </si>
  <si>
    <t>Brown  Envelop Long</t>
  </si>
  <si>
    <t>Paper Cutter</t>
  </si>
  <si>
    <t>White Board Marker Blue</t>
  </si>
  <si>
    <t xml:space="preserve">White Board Marker Red </t>
  </si>
  <si>
    <t>Powder Soap 65 g (Surf Red)</t>
  </si>
  <si>
    <t xml:space="preserve">Albatros </t>
  </si>
  <si>
    <t>Zonrox Big 250 ml</t>
  </si>
  <si>
    <t xml:space="preserve">Photocopy Machine Ink/Toner </t>
  </si>
  <si>
    <t>Machine Drum Unit</t>
  </si>
  <si>
    <t>Dry Seal Stamp</t>
  </si>
  <si>
    <t>Vellum Paper Short</t>
  </si>
  <si>
    <t>Toilet Cleaner 500 ml</t>
  </si>
  <si>
    <t>Calculator (Ordinary)</t>
  </si>
  <si>
    <t>Joy Diswashing Liquid 250 ml</t>
  </si>
  <si>
    <t>Double A Battery Energizer</t>
  </si>
  <si>
    <t>Glass Cleaner 500 ml</t>
  </si>
  <si>
    <t>Alcohol 500 ml 70%</t>
  </si>
  <si>
    <t>Arc File</t>
  </si>
  <si>
    <t>Toilet Seat Cover</t>
  </si>
  <si>
    <t>Phil. Flag Regular</t>
  </si>
  <si>
    <t>Phil. Flag for Mun. Flag Pole             11 1/2 ft.x10 1/2 ft.</t>
  </si>
  <si>
    <t>Wireless USB Adapter w/ antena</t>
  </si>
  <si>
    <t>Coffee Creamy 3 in 1</t>
  </si>
  <si>
    <t>Conqueror Envelope #10 /ivory laid</t>
  </si>
  <si>
    <t>SkyFlakes</t>
  </si>
  <si>
    <t>Candy Max White</t>
  </si>
  <si>
    <t>jar</t>
  </si>
  <si>
    <t xml:space="preserve"> pcs.</t>
  </si>
  <si>
    <t xml:space="preserve"> packs</t>
  </si>
  <si>
    <t>sachet</t>
  </si>
  <si>
    <t xml:space="preserve"> btl</t>
  </si>
  <si>
    <t xml:space="preserve"> unit</t>
  </si>
  <si>
    <t xml:space="preserve"> blt</t>
  </si>
  <si>
    <t xml:space="preserve"> btls</t>
  </si>
  <si>
    <t>a. Laptop</t>
  </si>
  <si>
    <t>b. DSLR Camera</t>
  </si>
  <si>
    <t>c. LCD Projector</t>
  </si>
  <si>
    <t>Const. of Mun. Bldg 2/F &amp; Rehab of ground flr</t>
  </si>
  <si>
    <t>Const.  Of Mun. Plaza/Freedom Park</t>
  </si>
  <si>
    <t>a. Filling Cabinet</t>
  </si>
  <si>
    <t>MPOC Meeting Food Expenses</t>
  </si>
  <si>
    <t>MSWMP Meeting Food Expenses</t>
  </si>
  <si>
    <t>MCDC Meeting Food Expenses</t>
  </si>
  <si>
    <t>LSB MeetingFood Expenses</t>
  </si>
  <si>
    <t>LPRAT Meeting Food Expenses</t>
  </si>
  <si>
    <t>meetings</t>
  </si>
  <si>
    <t xml:space="preserve"> meetings</t>
  </si>
  <si>
    <t>Province/City/Municipality  : Gloria, Oriental Mindoro</t>
  </si>
  <si>
    <t>MELOGEAN S. CANDELARIO</t>
  </si>
  <si>
    <t>Mun. Social Welfare &amp; Dev't Officer</t>
  </si>
  <si>
    <t>BOND PAPER SHORT SUB.20</t>
  </si>
  <si>
    <t>BOND PAPER LONG SUB.20</t>
  </si>
  <si>
    <t>SIGNPEN BLACK</t>
  </si>
  <si>
    <t>BALL BEN BLACK MATRIX</t>
  </si>
  <si>
    <t>MINI BOOK</t>
  </si>
  <si>
    <t>FOLDER LONG</t>
  </si>
  <si>
    <t>FOLDER SHORT</t>
  </si>
  <si>
    <t>EXPANDED FOLDER LONG</t>
  </si>
  <si>
    <t>EXPANDED ENVELOP LONG</t>
  </si>
  <si>
    <t>ENVELOP SHORT</t>
  </si>
  <si>
    <t>ENVELOP LONG</t>
  </si>
  <si>
    <t>STAPLE WIRE #35</t>
  </si>
  <si>
    <t>STAPLE WITH REMOVER</t>
  </si>
  <si>
    <t>EPSON INK L220 COLORED</t>
  </si>
  <si>
    <t>EPSON INK L220 BLACK</t>
  </si>
  <si>
    <t>MASKING TAPE</t>
  </si>
  <si>
    <t>PAPER CLIP BIG</t>
  </si>
  <si>
    <t>PAPER CLIP SMALL</t>
  </si>
  <si>
    <t>PAPER STICKER</t>
  </si>
  <si>
    <t>CORRECTION TAPE</t>
  </si>
  <si>
    <t>CORRECTION TAPE REFILL</t>
  </si>
  <si>
    <t>RECORD BOOK 150 PAGES</t>
  </si>
  <si>
    <t>FASTENER</t>
  </si>
  <si>
    <t>PILOT V10 GRIP ROLLER BALLPEN</t>
  </si>
  <si>
    <t>STABILO GREEN</t>
  </si>
  <si>
    <t>PUNCHER BIG</t>
  </si>
  <si>
    <t>VELLUM PAPER LONG</t>
  </si>
  <si>
    <t>CALCULATOR ORDINARY</t>
  </si>
  <si>
    <t>MAILING ENVELOP LONG</t>
  </si>
  <si>
    <t>GLASS CLEANER 500 ML</t>
  </si>
  <si>
    <t>ALCOHOL 500ML</t>
  </si>
  <si>
    <t>WALIS TAMBO</t>
  </si>
  <si>
    <t>WALIS TINGTING</t>
  </si>
  <si>
    <t>ZONROX 25ML</t>
  </si>
  <si>
    <t>DOOR MAT CLOTH</t>
  </si>
  <si>
    <t>SURF POWDER 500 ML</t>
  </si>
  <si>
    <t>AIR REFRESHENER</t>
  </si>
  <si>
    <t>TOILET PAPER</t>
  </si>
  <si>
    <t>JOY DISWASHING LIQUID 600 ML</t>
  </si>
  <si>
    <t>SCOTCH BRITE</t>
  </si>
  <si>
    <t>DOUBLE AA BATERY</t>
  </si>
  <si>
    <t>EXTENSION WIRE</t>
  </si>
  <si>
    <t>ELECTRIC FAN</t>
  </si>
  <si>
    <t>1c.</t>
  </si>
  <si>
    <t>WOMEN AND CHILDREN DEV'T CENTER</t>
  </si>
  <si>
    <t>PWD</t>
  </si>
  <si>
    <t>DAY CARE WORKER</t>
  </si>
  <si>
    <t>CHILDRENS MONTH/PRIZES AND AWARDS</t>
  </si>
  <si>
    <t>SENIOR CITIZEN</t>
  </si>
  <si>
    <t>WOMEN GROUP</t>
  </si>
  <si>
    <t>2Ps,KALAHI,SLP</t>
  </si>
  <si>
    <t>REPAIR AND MAINTENANCE OFFICE EQUIPMENT</t>
  </si>
  <si>
    <t>REP.AND MAINT.OF IT EQPT AND SOFTWARE</t>
  </si>
  <si>
    <t>JOHN V. SURAT</t>
  </si>
  <si>
    <t>MDRRMO II</t>
  </si>
  <si>
    <t>Correction Tape (whiper MR)</t>
  </si>
  <si>
    <t>Coupon Bond -short</t>
  </si>
  <si>
    <t>Coupon Bond -long</t>
  </si>
  <si>
    <t>Calculator- Casio Ms 125 dual power</t>
  </si>
  <si>
    <t>Brown Envelope -short</t>
  </si>
  <si>
    <t>Brown Envelope -long</t>
  </si>
  <si>
    <t>Plastic sliding folder- short</t>
  </si>
  <si>
    <t>Plastic sliding folder- long</t>
  </si>
  <si>
    <t>Safeguard anti-bacterial liquid hand soap 250ml push bottle</t>
  </si>
  <si>
    <t>Joy dishwashing soap 600ml</t>
  </si>
  <si>
    <t>Toilet brush w/ holder</t>
  </si>
  <si>
    <t>Tide detergent powder 1kg</t>
  </si>
  <si>
    <t>Zonrox original 1 lt</t>
  </si>
  <si>
    <t>Nescafe 3 in 1 orig sachet</t>
  </si>
  <si>
    <t>Joy tissue paper</t>
  </si>
  <si>
    <t>Folder - short</t>
  </si>
  <si>
    <t>Folder - long</t>
  </si>
  <si>
    <t>Plastic fastener</t>
  </si>
  <si>
    <t>Scissor-big</t>
  </si>
  <si>
    <t>Computer Ink canon</t>
  </si>
  <si>
    <t>Air freshner Spray</t>
  </si>
  <si>
    <t>Scotch tape</t>
  </si>
  <si>
    <t>Record Book 300 pgs</t>
  </si>
  <si>
    <t>Stabilo</t>
  </si>
  <si>
    <t>Walis Tambo</t>
  </si>
  <si>
    <t>Walis Tingting</t>
  </si>
  <si>
    <t xml:space="preserve">Chlorine </t>
  </si>
  <si>
    <t>Electric Bulb(LED)</t>
  </si>
  <si>
    <t>Trash Can w/ cover</t>
  </si>
  <si>
    <t>Province, City or Municipality: GLORIA</t>
  </si>
  <si>
    <t>kg</t>
  </si>
  <si>
    <t>can</t>
  </si>
  <si>
    <t>Province, City or Municipality: GLOIRIA</t>
  </si>
  <si>
    <t>Gasoline, Oil &amp; Lubricants</t>
  </si>
  <si>
    <t>Rescue Vehicle and Ambulance Registration Renewal</t>
  </si>
  <si>
    <t>Rescue Vehicle and Ambulance  Insurance Renewal</t>
  </si>
  <si>
    <t>MDRRMC members uniform</t>
  </si>
  <si>
    <t>Insurance of Rescuer</t>
  </si>
  <si>
    <t xml:space="preserve">Printing and Binding </t>
  </si>
  <si>
    <t>Production of orthophoto Map of Gloria</t>
  </si>
  <si>
    <t>Repairs &amp; Maintenance</t>
  </si>
  <si>
    <t>Motor Vehicle</t>
  </si>
  <si>
    <t>Communication Equipment</t>
  </si>
  <si>
    <t>Watercrafts</t>
  </si>
  <si>
    <t xml:space="preserve">Cooking Gas </t>
  </si>
  <si>
    <t>Quarterly meetings snacks</t>
  </si>
  <si>
    <t>Conduct of Community Based DRRM   Trainings</t>
  </si>
  <si>
    <t>Camp Management Training</t>
  </si>
  <si>
    <t>ICS Training</t>
  </si>
  <si>
    <t xml:space="preserve">Trainings for Rescuers and Volunteers </t>
  </si>
  <si>
    <t>Trainings for Open Sea Divers</t>
  </si>
  <si>
    <t xml:space="preserve">Trainings for School Heads and DRRM focal person </t>
  </si>
  <si>
    <t xml:space="preserve">IEC of Diff . Hazard </t>
  </si>
  <si>
    <t>Earthquake / Fire Drill</t>
  </si>
  <si>
    <t>Updating/Revisiting of MDRRMP</t>
  </si>
  <si>
    <t>Updating/Revisiting of BDRRMP</t>
  </si>
  <si>
    <t>Printing  and Distribution of hazards Maps per Barangay</t>
  </si>
  <si>
    <t>Fabrication  and Distribution of Municipal Hotline in every school</t>
  </si>
  <si>
    <t>Fabrication and Installation of Hazard warning signs</t>
  </si>
  <si>
    <t xml:space="preserve">Tree Planting </t>
  </si>
  <si>
    <t>Mangrove Planting</t>
  </si>
  <si>
    <t>Drone</t>
  </si>
  <si>
    <t>Finger Pulse oximeter and Heart rate Monitor</t>
  </si>
  <si>
    <t>GPS</t>
  </si>
  <si>
    <t>Satellite Phone</t>
  </si>
  <si>
    <t>Scuba diving Equipment</t>
  </si>
  <si>
    <t>Single band radio</t>
  </si>
  <si>
    <t>First aid kit</t>
  </si>
  <si>
    <t xml:space="preserve">Remote Area Lighting System </t>
  </si>
  <si>
    <t>DSLR Camera</t>
  </si>
  <si>
    <t>Mini Backhoe</t>
  </si>
  <si>
    <t>ltr</t>
  </si>
  <si>
    <t>pax</t>
  </si>
  <si>
    <t>CELSO S. SEMILLA, JR.</t>
  </si>
  <si>
    <t>MPDC</t>
  </si>
  <si>
    <t>Province, City or Municipality :   GLORIA, ORIENTAL MINDORO</t>
  </si>
  <si>
    <t xml:space="preserve">Planned Amount:  </t>
  </si>
  <si>
    <t xml:space="preserve">Photocopier Toner </t>
  </si>
  <si>
    <t>Photocopier Drum Cartridge</t>
  </si>
  <si>
    <t>Bond Paper (Long, Subs. 20)</t>
  </si>
  <si>
    <t>Bond Paper (Short, Subs. 20)</t>
  </si>
  <si>
    <t>Glass Cleaner</t>
  </si>
  <si>
    <t>Toilet Bowl Cleaner (500 ml)</t>
  </si>
  <si>
    <t>Bath Soap</t>
  </si>
  <si>
    <t>Dishwashing Liquid 500ml</t>
  </si>
  <si>
    <t>Typwriter Ribbon</t>
  </si>
  <si>
    <t>USB 32 GB</t>
  </si>
  <si>
    <t>Board Paper - long</t>
  </si>
  <si>
    <t>Assorted Cartolina</t>
  </si>
  <si>
    <t>Pencil #2</t>
  </si>
  <si>
    <t>Colored Bond Paper - long</t>
  </si>
  <si>
    <t>Colored Bond Paper - short</t>
  </si>
  <si>
    <t>Double Sided 1"</t>
  </si>
  <si>
    <t>Hard Colored Folder</t>
  </si>
  <si>
    <t>Expanding Envelope - long</t>
  </si>
  <si>
    <t>Mailing Envelope - white, long</t>
  </si>
  <si>
    <t>Mailinng Envelope - short</t>
  </si>
  <si>
    <t>Bookbinding</t>
  </si>
  <si>
    <t>Laptop Bag</t>
  </si>
  <si>
    <t>IT Equipment - LCD Projector Hub</t>
  </si>
  <si>
    <t>Office Tables</t>
  </si>
  <si>
    <t>Desk Fan</t>
  </si>
  <si>
    <t>:    GLORIA</t>
  </si>
  <si>
    <t xml:space="preserve">Date Submitted :  </t>
  </si>
  <si>
    <t>Department/Office :  MUNICIPAL ASSESSOR'S OFFICE</t>
  </si>
  <si>
    <t>HERMINIA G. JAMILLA</t>
  </si>
  <si>
    <t>Provincial/City/Municipality :   GLORIA</t>
  </si>
  <si>
    <t>Department/Office :  MULICIPAL ASSESSOR'S OFFICE</t>
  </si>
  <si>
    <t xml:space="preserve">Date Submitted : </t>
  </si>
  <si>
    <t>Department/Office : MUNICIAL ASSESSOR'S OFFICE</t>
  </si>
  <si>
    <t>Air Freshener- (Bay Fresh Lemon)</t>
  </si>
  <si>
    <t>Pilot V10 Grip Roller Ball Pen</t>
  </si>
  <si>
    <t>Ordinary Ball Pen Black</t>
  </si>
  <si>
    <t>Batteries- (AA-Energizer)</t>
  </si>
  <si>
    <t>Board Pin/Push Pin</t>
  </si>
  <si>
    <t>Bond Paper Short (substance 20)</t>
  </si>
  <si>
    <t>Bond Paper Long (substance 20)</t>
  </si>
  <si>
    <t>Broom (Walis Tambo)</t>
  </si>
  <si>
    <t>Carbon Paper Short (Globiana-Black)</t>
  </si>
  <si>
    <t>Casino Alcohol 500 ml</t>
  </si>
  <si>
    <t>Cutter</t>
  </si>
  <si>
    <t>Dust Pan</t>
  </si>
  <si>
    <t>Envelope Long (Brown)</t>
  </si>
  <si>
    <t>Folder Long (Valiant)</t>
  </si>
  <si>
    <t>Masking Tape (1 inch)</t>
  </si>
  <si>
    <t>Paper Cliff (Small) vinyl coated</t>
  </si>
  <si>
    <t>Paper Cliff (Big) vinyl coated</t>
  </si>
  <si>
    <t>Paste (Big)</t>
  </si>
  <si>
    <t>Pencil (Mongol) #2</t>
  </si>
  <si>
    <t>Pentel Pen (Black)</t>
  </si>
  <si>
    <t>Postage Stamps</t>
  </si>
  <si>
    <t>Scotch Tape (1 inch)</t>
  </si>
  <si>
    <t>Sign Pen (My Gel) 0.5 Black</t>
  </si>
  <si>
    <t>Dry Stamp Pad  Blue (Big)</t>
  </si>
  <si>
    <t>Stapler w/ Staple Remover</t>
  </si>
  <si>
    <t>Steadler Eraser (Big)</t>
  </si>
  <si>
    <t>Paper Sticker  1/8 (Post it)</t>
  </si>
  <si>
    <t>Correction Tape Filler</t>
  </si>
  <si>
    <t>Columnar Book (24 Column)</t>
  </si>
  <si>
    <t xml:space="preserve"> BROTHER TN-2280 Toner</t>
  </si>
  <si>
    <t>SAMSUNG 1045 Toner</t>
  </si>
  <si>
    <t>HP 12A Q2612A Toner</t>
  </si>
  <si>
    <t>Calculator (Casio)</t>
  </si>
  <si>
    <t>Door Mat Cloth</t>
  </si>
  <si>
    <t>Organizational Chart Tarpaulin</t>
  </si>
  <si>
    <t>Envelope Expanding</t>
  </si>
  <si>
    <t>Toilet Clener (500 ml.)</t>
  </si>
  <si>
    <t>Sonrox 25 ml</t>
  </si>
  <si>
    <t>Dish Washing Liquid (Joy 500 ml.)</t>
  </si>
  <si>
    <t>roll</t>
  </si>
  <si>
    <t>Accountable Forms (Index Card)</t>
  </si>
  <si>
    <t>Telephone Expenses-Mobile</t>
  </si>
  <si>
    <t>Other Professional Services</t>
  </si>
  <si>
    <t>Repair &amp; Maintenance- Office Equipment</t>
  </si>
  <si>
    <t>Repair &amp; Maintenance-IT Eqpt. &amp; Software</t>
  </si>
  <si>
    <t>Repair &amp; Maintenance- Motorcycle</t>
  </si>
  <si>
    <t>Insurance Expenses</t>
  </si>
  <si>
    <t>CAPITAL OUTLAY</t>
  </si>
  <si>
    <t>Land Titling</t>
  </si>
  <si>
    <r>
      <t>Province, City or Municipality:Gloria</t>
    </r>
    <r>
      <rPr>
        <b/>
        <u/>
        <sz val="11"/>
        <color theme="1"/>
        <rFont val="Calibri"/>
        <family val="2"/>
        <scheme val="minor"/>
      </rPr>
      <t>, Oriental Mindoro</t>
    </r>
  </si>
  <si>
    <r>
      <t>Province, City or Municipality:Gloria</t>
    </r>
    <r>
      <rPr>
        <b/>
        <u/>
        <sz val="10"/>
        <color theme="1"/>
        <rFont val="Calibri"/>
        <family val="2"/>
        <scheme val="minor"/>
      </rPr>
      <t>, Oriental Mindoro</t>
    </r>
  </si>
  <si>
    <t xml:space="preserve"> Office Supplies</t>
  </si>
  <si>
    <t>Bond Paper short, S 20</t>
  </si>
  <si>
    <t>Bond Paper  Long , S 20</t>
  </si>
  <si>
    <t>Correction tape refil</t>
  </si>
  <si>
    <t>Ordinary Folder Short</t>
  </si>
  <si>
    <t>Ordinary Envelop Long brown</t>
  </si>
  <si>
    <t>Ordinary Envelop Short brown</t>
  </si>
  <si>
    <t>Ballpen (black,blue,red)</t>
  </si>
  <si>
    <t>Paper Clip (med )</t>
  </si>
  <si>
    <t xml:space="preserve">Push pin </t>
  </si>
  <si>
    <t>Stapler big w/remover</t>
  </si>
  <si>
    <t>Yellow pad</t>
  </si>
  <si>
    <t>Epson INK black</t>
  </si>
  <si>
    <t>Epson INK cyan</t>
  </si>
  <si>
    <t>Epson INK magenta</t>
  </si>
  <si>
    <t>Epson INK Yellow</t>
  </si>
  <si>
    <t>Canon Ink Black</t>
  </si>
  <si>
    <t>Canon Ink blue</t>
  </si>
  <si>
    <t>Canon Ink Magenta</t>
  </si>
  <si>
    <t>Canon Ink Yellow</t>
  </si>
  <si>
    <t>Record Book 300pg</t>
  </si>
  <si>
    <t>Record Book 500pg</t>
  </si>
  <si>
    <t>white Board marker (black)</t>
  </si>
  <si>
    <t>Filing Tray (3layers)</t>
  </si>
  <si>
    <t>Scissor big</t>
  </si>
  <si>
    <t>Puncher BIG Heavy Duty</t>
  </si>
  <si>
    <t>UTILITY MATERIALS</t>
  </si>
  <si>
    <t>Powder Soap Sachet 65g</t>
  </si>
  <si>
    <t>sonrox 25ml</t>
  </si>
  <si>
    <t>liquid Sosa 350ml</t>
  </si>
  <si>
    <t>Trash can w/ cover</t>
  </si>
  <si>
    <t>Gas Mask</t>
  </si>
  <si>
    <t>Gloves</t>
  </si>
  <si>
    <t>Pail</t>
  </si>
  <si>
    <t>Walis Tinting</t>
  </si>
  <si>
    <t>Floor mop set</t>
  </si>
  <si>
    <t>Glass Cleaner (Mr. Muscle)</t>
  </si>
  <si>
    <t>Door Mat (cloth)</t>
  </si>
  <si>
    <t>Plastic Basin</t>
  </si>
  <si>
    <t>Muriatic Asid</t>
  </si>
  <si>
    <t>Diswashing Liquid</t>
  </si>
  <si>
    <t>Air Feshner</t>
  </si>
  <si>
    <t>Door Mat (ruber)</t>
  </si>
  <si>
    <t>kls</t>
  </si>
  <si>
    <t>yrd</t>
  </si>
  <si>
    <t>Purchased of IT Equipment-Lap top</t>
  </si>
  <si>
    <t>Purchased of Generator Set-15KVA</t>
  </si>
  <si>
    <t>Purchased of Weighing Scale 300kg cap</t>
  </si>
  <si>
    <t>Purchased of Chain Block</t>
  </si>
  <si>
    <t>Fabrication of Vendor/Tiange Tables</t>
  </si>
  <si>
    <t>Perimeter Commercial Stalls</t>
  </si>
  <si>
    <t>Bond Paper (Hp) SUB 20 (L)</t>
  </si>
  <si>
    <t>Bond Paper (HP) SUB 20 (S)</t>
  </si>
  <si>
    <t>Vellum Paper (white) (s)</t>
  </si>
  <si>
    <t>Vellum Paper (cream) (s)</t>
  </si>
  <si>
    <t>Expanding Envelop (yellow) (L)</t>
  </si>
  <si>
    <t>Brown Envelop (L)</t>
  </si>
  <si>
    <t>Brown Envelop (s)</t>
  </si>
  <si>
    <t>ballpen  black (Nataraj/HBW matrix)</t>
  </si>
  <si>
    <t>Scissor (b)</t>
  </si>
  <si>
    <t>Isopropyl Alcohol</t>
  </si>
  <si>
    <t>Colored Folder (yellow)</t>
  </si>
  <si>
    <t>Epson Ink (black) original</t>
  </si>
  <si>
    <t>Epson Ink (magenta) original</t>
  </si>
  <si>
    <t>Epson Ink (cyan) original</t>
  </si>
  <si>
    <t>Epson Ink (yellow) original</t>
  </si>
  <si>
    <t>Surf Powder (lemon) (500ml)</t>
  </si>
  <si>
    <t>Dish Washing paste (dazz)</t>
  </si>
  <si>
    <t>L.A. Coffee (3 in 1)</t>
  </si>
  <si>
    <t>Rebisco Crackers (plain)</t>
  </si>
  <si>
    <t>Stamp pad (s) violet</t>
  </si>
  <si>
    <t>Stamp pad ink (violet)</t>
  </si>
  <si>
    <t>Touch &amp; Go Correction Fluid</t>
  </si>
  <si>
    <t>Correction Tape (refilling)</t>
  </si>
  <si>
    <t>Ring Binder #1</t>
  </si>
  <si>
    <t>Toilet Bowl Cleaner (500 ml) domex</t>
  </si>
  <si>
    <t>USB 16 GB (san disk)</t>
  </si>
  <si>
    <t>Mailing Envelope - short</t>
  </si>
  <si>
    <t>Zonrox (25ml)</t>
  </si>
  <si>
    <t>Rubberized Plastic Cover</t>
  </si>
  <si>
    <t>Fastener (plastic)</t>
  </si>
  <si>
    <t>Paper Sticker</t>
  </si>
  <si>
    <t>rms.</t>
  </si>
  <si>
    <t>Uniform of SC Fed. Officers</t>
  </si>
  <si>
    <t>Repair &amp; Maintenance of Office Equipments</t>
  </si>
  <si>
    <t>Repair &amp; Maint. Of I.T. Equipments &amp; Software</t>
  </si>
  <si>
    <t>Meals and Snacks meetings &amp; Soc.Pen Payouts</t>
  </si>
  <si>
    <t xml:space="preserve">Construction of Dirty Kitchen </t>
  </si>
  <si>
    <t>Main Door and Ceiling Painting</t>
  </si>
  <si>
    <t>Main Door Screen</t>
  </si>
  <si>
    <t>Department/ Office: MENRO</t>
  </si>
  <si>
    <t>MA. THERESA T. VALERA</t>
  </si>
  <si>
    <t>MENRO</t>
  </si>
  <si>
    <t xml:space="preserve">   Mini notebook</t>
  </si>
  <si>
    <t xml:space="preserve">   Ballpen (black)</t>
  </si>
  <si>
    <t xml:space="preserve">   Long Folder</t>
  </si>
  <si>
    <t xml:space="preserve">   Staple Wire #35</t>
  </si>
  <si>
    <t xml:space="preserve">   Stapler w/remover</t>
  </si>
  <si>
    <t xml:space="preserve">   File Case</t>
  </si>
  <si>
    <t xml:space="preserve">   Paper Clip(big)</t>
  </si>
  <si>
    <t xml:space="preserve">   Brown Envelope (short)</t>
  </si>
  <si>
    <t xml:space="preserve">   Expanding Folder</t>
  </si>
  <si>
    <t xml:space="preserve">   Photo Paper</t>
  </si>
  <si>
    <t xml:space="preserve">   Albatros</t>
  </si>
  <si>
    <t xml:space="preserve">   Dry seal stamp</t>
  </si>
  <si>
    <t xml:space="preserve">   Window Curtain(standard)</t>
  </si>
  <si>
    <t xml:space="preserve">   Filing tray(3 layers)</t>
  </si>
  <si>
    <t xml:space="preserve">   Dishwashing Liquid</t>
  </si>
  <si>
    <t xml:space="preserve">   Scotch Brite</t>
  </si>
  <si>
    <t xml:space="preserve">   Glass Cleaner(500ml)</t>
  </si>
  <si>
    <t xml:space="preserve">   Alcohol 70%solution (500ml.)</t>
  </si>
  <si>
    <t xml:space="preserve">   Broom(walis tambo)</t>
  </si>
  <si>
    <t xml:space="preserve">   Gloves</t>
  </si>
  <si>
    <t xml:space="preserve">   Dustpan(plastic)</t>
  </si>
  <si>
    <t xml:space="preserve">   Hand Sanitizer</t>
  </si>
  <si>
    <t xml:space="preserve">   Correction tape refill</t>
  </si>
  <si>
    <t xml:space="preserve">   DTR</t>
  </si>
  <si>
    <t xml:space="preserve">   Computer ink(Hp 21- Black)</t>
  </si>
  <si>
    <t xml:space="preserve">   Computer ink(HP 22-Tricolor)</t>
  </si>
  <si>
    <t xml:space="preserve">   Raincoat</t>
  </si>
  <si>
    <t xml:space="preserve">   Long Sleeves uniform with logo</t>
  </si>
  <si>
    <t xml:space="preserve"> bot.</t>
  </si>
  <si>
    <t>4 bot.</t>
  </si>
  <si>
    <t xml:space="preserve"> bots.</t>
  </si>
  <si>
    <t xml:space="preserve"> doz.</t>
  </si>
  <si>
    <t xml:space="preserve"> pc.</t>
  </si>
  <si>
    <t>bots.</t>
  </si>
  <si>
    <t xml:space="preserve"> carts</t>
  </si>
  <si>
    <t xml:space="preserve">      a.) Meals and Snacks</t>
  </si>
  <si>
    <t xml:space="preserve">      b.) Training Supplies</t>
  </si>
  <si>
    <t xml:space="preserve">      a.) Garbage Compactor Truck</t>
  </si>
  <si>
    <t xml:space="preserve">      b.) Motorcycle</t>
  </si>
  <si>
    <t>1. Furniture &amp; Fixtures- Bulletin Board</t>
  </si>
  <si>
    <t>2. Portable Sound System</t>
  </si>
  <si>
    <t>1. Establishment &amp; Maintenance of Categorized sanitary landfill facilities and equipment</t>
  </si>
  <si>
    <t xml:space="preserve"> Supplies for IEC materials</t>
  </si>
  <si>
    <t xml:space="preserve"> Supplies for Municipal Plant   Nursery</t>
  </si>
  <si>
    <t>Training Expenses</t>
  </si>
  <si>
    <t>Gasoline, Oil, &amp; Lubricant</t>
  </si>
  <si>
    <t xml:space="preserve"> Repair and Maintenance- Office  Equipment</t>
  </si>
  <si>
    <t xml:space="preserve"> Repair and Maintenance- IT Equipment &amp; Software</t>
  </si>
  <si>
    <t>Repair and Maintenance- Heavy Equipment</t>
  </si>
  <si>
    <t>Repair and Maintenance- Motorcycle</t>
  </si>
  <si>
    <t>Property, Plant &amp; Equipment</t>
  </si>
  <si>
    <t xml:space="preserve">I </t>
  </si>
  <si>
    <r>
      <t xml:space="preserve">Provincial/City/Municipality:       </t>
    </r>
    <r>
      <rPr>
        <b/>
        <sz val="10"/>
        <color theme="1"/>
        <rFont val="Arial"/>
        <family val="2"/>
      </rPr>
      <t>MUNICIPALITY OF GLORIA</t>
    </r>
  </si>
  <si>
    <t>Department/Office:  SANGGUNIANG BAYAN OFFICE</t>
  </si>
  <si>
    <t>RAMON G. SOLAS</t>
  </si>
  <si>
    <t>Municipal Vice-Mayor</t>
  </si>
  <si>
    <t>Bond Paper, Long, S. 20</t>
  </si>
  <si>
    <t>Bond Paper, Short, S. 20</t>
  </si>
  <si>
    <t>Bond Paper, Long, S. 16</t>
  </si>
  <si>
    <t>Bond Paper ,Short, S. 16</t>
  </si>
  <si>
    <t xml:space="preserve">Ordinary Folder, Long </t>
  </si>
  <si>
    <t>Ordinary Folder, Short</t>
  </si>
  <si>
    <t>Expanded Folder, Long, Green</t>
  </si>
  <si>
    <t>Ordinary Envelop, Long, Brown</t>
  </si>
  <si>
    <t>Ordinary Envelop, Short, Brown</t>
  </si>
  <si>
    <t>Expanded Envelop, Long, Green</t>
  </si>
  <si>
    <t>Ballpen, Black</t>
  </si>
  <si>
    <t>Pencil, lead, w/eraser</t>
  </si>
  <si>
    <t>Sign Pen, Black</t>
  </si>
  <si>
    <t>Paper Clip, Jumbo, Multi-Colored</t>
  </si>
  <si>
    <t>Push Pin, Multi-Colored</t>
  </si>
  <si>
    <t>Stapler with remover, Big</t>
  </si>
  <si>
    <t>Staple Wire, #35</t>
  </si>
  <si>
    <t>Battery, Size AA, Rechargeable</t>
  </si>
  <si>
    <t>Battery, Size AA, Charger for 2 sets</t>
  </si>
  <si>
    <t>Computer Ink, EPSON 70 Black</t>
  </si>
  <si>
    <t>Computer Ink, EPSON 70 Cyan</t>
  </si>
  <si>
    <t>Computer Ink, EPSON 70 Magenta</t>
  </si>
  <si>
    <t>Computer Ink, EPSON 70 Yellow</t>
  </si>
  <si>
    <t>Mouse, Wireless</t>
  </si>
  <si>
    <t>Wireless Keyboard</t>
  </si>
  <si>
    <t>Scissor 7"</t>
  </si>
  <si>
    <t>Arch File, Portrait Orientation, Long</t>
  </si>
  <si>
    <t>Arch File, Landscape Orientation, Long</t>
  </si>
  <si>
    <t>File Case, Long</t>
  </si>
  <si>
    <t>Pentel Pen Ink Black</t>
  </si>
  <si>
    <t>Pentel Pen, Broad, Black</t>
  </si>
  <si>
    <t>Whiteboard Marker, Black</t>
  </si>
  <si>
    <t>Whiteboard Ink</t>
  </si>
  <si>
    <t>Scotch Tape, 1"</t>
  </si>
  <si>
    <t>Plastic Jacket, Long</t>
  </si>
  <si>
    <t>Plastic Jacket, Short</t>
  </si>
  <si>
    <t>Record Book, 300 leaves</t>
  </si>
  <si>
    <t>Record Book, 500 leaves</t>
  </si>
  <si>
    <t>Scientific Calculator 12 digits</t>
  </si>
  <si>
    <t>Wall Clock</t>
  </si>
  <si>
    <t>Paper Cutter Metal Base, A4 size</t>
  </si>
  <si>
    <t>Puncher, heavy duty</t>
  </si>
  <si>
    <t>Staple Remover</t>
  </si>
  <si>
    <t>Gestetner MP 2001L Toner (Black)</t>
  </si>
  <si>
    <t>Ruler 12"</t>
  </si>
  <si>
    <t>Multi-Purpose Glue 473 ml.</t>
  </si>
  <si>
    <t>Whiteboard Eraser</t>
  </si>
  <si>
    <t>Carbon Paper, Plastofoil</t>
  </si>
  <si>
    <t>Stamp Pad</t>
  </si>
  <si>
    <t>Stamp Pad Ink, Blue</t>
  </si>
  <si>
    <t>Heavy Duty Stapler</t>
  </si>
  <si>
    <t>Heavy Duty Staple Wire</t>
  </si>
  <si>
    <t>Coffemate 450g</t>
  </si>
  <si>
    <t>Sugar, Brown</t>
  </si>
  <si>
    <t>Coffee 200g</t>
  </si>
  <si>
    <t>FILE TAB DIVIDER, Legal Size, five(5) colors per set</t>
  </si>
  <si>
    <t>Padding Glue-Big</t>
  </si>
  <si>
    <t>Drinking Glass Tumbler 14 oz., clear</t>
  </si>
  <si>
    <t>Meal Plate, Big, White</t>
  </si>
  <si>
    <t>Cup and Saucer</t>
  </si>
  <si>
    <t xml:space="preserve">Spoon </t>
  </si>
  <si>
    <t>Fork</t>
  </si>
  <si>
    <t>Dish Drainer/Cabinet</t>
  </si>
  <si>
    <t>Flower Pot</t>
  </si>
  <si>
    <t>Rectangle Serving Tray, Plastic</t>
  </si>
  <si>
    <t>Electric Fan, Stand Style</t>
  </si>
  <si>
    <t>Curtain</t>
  </si>
  <si>
    <t>Multi-Purpose Bleach 1000 ml</t>
  </si>
  <si>
    <t>Furniture Polish 330 ml</t>
  </si>
  <si>
    <t>Alcohol 500 ml</t>
  </si>
  <si>
    <t>Glass and Multi-Surface Cleaner 500 ml</t>
  </si>
  <si>
    <t>Dishwashing Liquid 600 ml</t>
  </si>
  <si>
    <t>Detergent Powder, all purpose, 1kilo/pouch</t>
  </si>
  <si>
    <t>Albatross, Small, Refill</t>
  </si>
  <si>
    <t>Toilet Tissue Paper</t>
  </si>
  <si>
    <t>Broom, Tambo</t>
  </si>
  <si>
    <t>Broom, Tingting</t>
  </si>
  <si>
    <t>Dust Pan, Plastic</t>
  </si>
  <si>
    <t>Coaster/Glass/Place Mat</t>
  </si>
  <si>
    <t>Multi-Insect Killer 300 ml</t>
  </si>
  <si>
    <t>Fire Extinguisher</t>
  </si>
  <si>
    <t>Air Freshener 275 ml.</t>
  </si>
  <si>
    <t>Scotch Brite Sponge</t>
  </si>
  <si>
    <t>Sign Pen 0.5</t>
  </si>
  <si>
    <t>Colored Paper</t>
  </si>
  <si>
    <t>Vellum Paper, short</t>
  </si>
  <si>
    <t>Floor Mop Set</t>
  </si>
  <si>
    <t>Apron, Black, Rubber</t>
  </si>
  <si>
    <t>Big Box with Cover</t>
  </si>
  <si>
    <t>Calculator 12 digits</t>
  </si>
  <si>
    <t>Others</t>
  </si>
  <si>
    <t>btl.</t>
  </si>
  <si>
    <t>pouches</t>
  </si>
  <si>
    <t>kilos</t>
  </si>
  <si>
    <t>doz.</t>
  </si>
  <si>
    <t xml:space="preserve">btls. </t>
  </si>
  <si>
    <t>pck.</t>
  </si>
  <si>
    <t>pcks.</t>
  </si>
  <si>
    <t>Printer</t>
  </si>
  <si>
    <t xml:space="preserve">Books </t>
  </si>
  <si>
    <t xml:space="preserve">Desktop Computer </t>
  </si>
  <si>
    <t xml:space="preserve">Repairs &amp; Maint.-Office Equipment </t>
  </si>
  <si>
    <t>Rep. &amp; Maint.-IT Eqpt. &amp; Software</t>
  </si>
  <si>
    <t xml:space="preserve">Repair &amp; Maint.-Motor Vehicles </t>
  </si>
  <si>
    <t>Printing and Binding</t>
  </si>
  <si>
    <t>Advertising Expenses</t>
  </si>
  <si>
    <t>Other Maint. &amp; Operating Exp.</t>
  </si>
  <si>
    <r>
      <t xml:space="preserve">Provincial / City / Municipality:  </t>
    </r>
    <r>
      <rPr>
        <b/>
        <u/>
        <sz val="12"/>
        <color theme="1"/>
        <rFont val="Calibri"/>
        <family val="2"/>
        <scheme val="minor"/>
      </rPr>
      <t>MUNICIPALITY OF GLORIA</t>
    </r>
  </si>
  <si>
    <r>
      <t xml:space="preserve">Department / Office:    </t>
    </r>
    <r>
      <rPr>
        <sz val="11"/>
        <color theme="1"/>
        <rFont val="Calibri"/>
        <family val="2"/>
        <scheme val="minor"/>
      </rPr>
      <t xml:space="preserve"> BPLO</t>
    </r>
  </si>
  <si>
    <t>Mayor's Permit Forms</t>
  </si>
  <si>
    <t>Short Bond Paper Subs. 20</t>
  </si>
  <si>
    <t>Long Bond Paper Subs. 20</t>
  </si>
  <si>
    <t>Ordinary Ballpen (Black)</t>
  </si>
  <si>
    <t>Glass Cleaner 200ml</t>
  </si>
  <si>
    <t>Alcohol 70%</t>
  </si>
  <si>
    <t>Notarial Seal # 34</t>
  </si>
  <si>
    <t>Epson Ink L220</t>
  </si>
  <si>
    <t>Sign Pen (Blue)</t>
  </si>
  <si>
    <t>Dishwashing Liquid 600 ml.</t>
  </si>
  <si>
    <t>Filing Tray (3 Layers)</t>
  </si>
  <si>
    <t xml:space="preserve"> btl.</t>
  </si>
  <si>
    <t>Department/Office: PESO</t>
  </si>
  <si>
    <t xml:space="preserve">Canon MX497 Printer Ink Catridge (PG-745 - Black) </t>
  </si>
  <si>
    <t xml:space="preserve">Canon MX497 Printer Ink Catridge (PG-746 - Colored) </t>
  </si>
  <si>
    <t>Bond Paper-long, subs.20</t>
  </si>
  <si>
    <t>Bond Paper-short, subs.20</t>
  </si>
  <si>
    <t>Ballpen (Black)</t>
  </si>
  <si>
    <t>Paper Clip - Big</t>
  </si>
  <si>
    <t>Brown Envelop - long</t>
  </si>
  <si>
    <t>Brown Envelop - short</t>
  </si>
  <si>
    <t>Battery AA (Energizer)</t>
  </si>
  <si>
    <t>Cartolina (Yellow)</t>
  </si>
  <si>
    <t>Pencil Sharpener</t>
  </si>
  <si>
    <t>cartridges</t>
  </si>
  <si>
    <t xml:space="preserve"> yrds</t>
  </si>
  <si>
    <t xml:space="preserve">     a.  Stand Fan</t>
  </si>
  <si>
    <t xml:space="preserve"> units</t>
  </si>
  <si>
    <t>Provincial/City/Municipality; GLORIA</t>
  </si>
  <si>
    <t xml:space="preserve">Department/Office: Gloria Institute of Science and Technology </t>
  </si>
  <si>
    <t>LETICIA H. SELDA</t>
  </si>
  <si>
    <t>Tech. Voc. Coordinator</t>
  </si>
  <si>
    <t>Ballpen (HBW black)</t>
  </si>
  <si>
    <t xml:space="preserve">Masking tape (big) </t>
  </si>
  <si>
    <t xml:space="preserve">White board marker </t>
  </si>
  <si>
    <t xml:space="preserve">Packing tape </t>
  </si>
  <si>
    <t>Scissors (ordinary)</t>
  </si>
  <si>
    <t xml:space="preserve">Meterstick </t>
  </si>
  <si>
    <t>Pentel pen ink (black)</t>
  </si>
  <si>
    <t>USB (8gb)</t>
  </si>
  <si>
    <t>Domex (500 ml)</t>
  </si>
  <si>
    <t xml:space="preserve">Zonrox 1 liter </t>
  </si>
  <si>
    <t>Glass Cleaner (500ml)</t>
  </si>
  <si>
    <t>Detergent powder (450 grams)</t>
  </si>
  <si>
    <t xml:space="preserve">IT EQUIPMENT </t>
  </si>
  <si>
    <t xml:space="preserve">Computer Package </t>
  </si>
  <si>
    <t>Laptop with printer</t>
  </si>
  <si>
    <t xml:space="preserve">Printers 3 in 1 </t>
  </si>
  <si>
    <t xml:space="preserve">Projector </t>
  </si>
  <si>
    <t>CCTV with 6 cameras</t>
  </si>
  <si>
    <t xml:space="preserve">Internet Connection </t>
  </si>
  <si>
    <t xml:space="preserve">Ditigal Camera </t>
  </si>
  <si>
    <t xml:space="preserve">Split-type Aircon </t>
  </si>
  <si>
    <t xml:space="preserve">Portable Amplifier  </t>
  </si>
  <si>
    <t xml:space="preserve">Typewriter </t>
  </si>
  <si>
    <t xml:space="preserve">Alarm/Bell/Buzzer </t>
  </si>
  <si>
    <t>Furniture &amp; Fixtures</t>
  </si>
  <si>
    <t xml:space="preserve">Filing Cabinet </t>
  </si>
  <si>
    <t>Computer Tables</t>
  </si>
  <si>
    <t xml:space="preserve">Bulletin board </t>
  </si>
  <si>
    <t xml:space="preserve">Office Counter/Divider </t>
  </si>
  <si>
    <t>Vehicles</t>
  </si>
  <si>
    <t xml:space="preserve">Second Hand Motorcycle </t>
  </si>
  <si>
    <t xml:space="preserve">units </t>
  </si>
  <si>
    <t xml:space="preserve"> units </t>
  </si>
  <si>
    <t xml:space="preserve"> unit </t>
  </si>
  <si>
    <t xml:space="preserve">unit </t>
  </si>
  <si>
    <t xml:space="preserve">sets </t>
  </si>
  <si>
    <t>Mun. Mayor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</si>
</sst>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_(* #,##0_);_(* \(#,##0\);_(* &quot;-&quot;_);_(@_)"/>
    <numFmt numFmtId="165" formatCode="_(* #,##0.00_);_(* \(#,##0.00\);_(* &quot;-&quot;??_);_(@_)"/>
    <numFmt numFmtId="166" formatCode="#,##0.00;[Red]#,##0.00"/>
    <numFmt numFmtId="167" formatCode="0.00;[Red]0.00"/>
    <numFmt numFmtId="168" formatCode="_(* #,##0_);_(* \(#,##0\);_(* &quot;-&quot;??_);_(@_)"/>
    <numFmt numFmtId="169" formatCode="0.00_ "/>
    <numFmt numFmtId="170" formatCode="_ * #,##0.00_ ;_ * \-#,##0.00_ ;_ * &quot;-&quot;??_ ;_ @_ "/>
    <numFmt numFmtId="171" formatCode="#,##0.00&quot; &quot;;&quot; (&quot;#,##0.00&quot;)&quot;;&quot; -&quot;#&quot; &quot;;@&quot; &quot;"/>
    <numFmt numFmtId="172" formatCode="[$Php-3409]#,##0.00&quot; &quot;;[$Php-3409]&quot;(&quot;#,##0.00&quot;)&quot;;[$Php-3409]&quot;-&quot;#&quot; &quot;;@&quot; &quot;"/>
    <numFmt numFmtId="173" formatCode="0;[Red]0"/>
  </numFmts>
  <fonts count="14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name val="Tahoma"/>
      <family val="2"/>
    </font>
    <font>
      <b/>
      <sz val="18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b/>
      <sz val="8"/>
      <name val="Tahoma"/>
      <family val="2"/>
    </font>
    <font>
      <b/>
      <u/>
      <sz val="12"/>
      <name val="Tahoma"/>
      <family val="2"/>
    </font>
    <font>
      <sz val="8"/>
      <name val="Tahoma"/>
      <family val="2"/>
    </font>
    <font>
      <sz val="10"/>
      <color indexed="63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color theme="0"/>
      <name val="Tahoma"/>
      <family val="2"/>
    </font>
    <font>
      <b/>
      <i/>
      <sz val="12"/>
      <name val="Tahoma"/>
      <family val="2"/>
    </font>
    <font>
      <b/>
      <u/>
      <sz val="8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b/>
      <sz val="10"/>
      <name val="Tahoma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9"/>
      <color theme="1"/>
      <name val="Arial Narrow"/>
      <family val="2"/>
    </font>
    <font>
      <sz val="9"/>
      <color theme="1"/>
      <name val="Arial Narrow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u val="double"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ordiaUPC"/>
      <family val="2"/>
    </font>
    <font>
      <b/>
      <vertAlign val="superscript"/>
      <sz val="10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sz val="14"/>
      <color theme="1"/>
      <name val="Times New Roman"/>
      <family val="1"/>
    </font>
    <font>
      <sz val="11"/>
      <color theme="1"/>
      <name val="Arial"/>
      <family val="2"/>
    </font>
    <font>
      <b/>
      <sz val="10"/>
      <color theme="1"/>
      <name val="Times New Roman"/>
      <family val="1"/>
    </font>
    <font>
      <b/>
      <u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7"/>
      <color theme="1"/>
      <name val="Arial"/>
      <family val="2"/>
    </font>
    <font>
      <b/>
      <u/>
      <sz val="9"/>
      <color theme="1"/>
      <name val="Calibri"/>
      <family val="2"/>
      <scheme val="minor"/>
    </font>
    <font>
      <sz val="10"/>
      <name val="Arial Narrow"/>
      <family val="2"/>
    </font>
    <font>
      <sz val="9"/>
      <name val="Arial Narrow"/>
      <family val="2"/>
    </font>
    <font>
      <sz val="8"/>
      <name val="Arial Narrow"/>
      <family val="2"/>
    </font>
    <font>
      <b/>
      <sz val="10"/>
      <name val="Arial Narrow"/>
      <family val="2"/>
    </font>
    <font>
      <b/>
      <i/>
      <sz val="10"/>
      <name val="Arial Narrow"/>
      <family val="2"/>
    </font>
    <font>
      <b/>
      <i/>
      <sz val="8"/>
      <name val="Arial Narrow"/>
      <family val="2"/>
    </font>
    <font>
      <b/>
      <sz val="9"/>
      <name val="Arial Narrow"/>
      <family val="2"/>
    </font>
    <font>
      <b/>
      <u/>
      <sz val="10"/>
      <color theme="1"/>
      <name val="Calibri"/>
      <family val="2"/>
      <scheme val="minor"/>
    </font>
    <font>
      <b/>
      <u/>
      <sz val="10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sz val="13"/>
      <name val="Arial"/>
      <family val="2"/>
    </font>
    <font>
      <sz val="8"/>
      <name val="Arial"/>
      <family val="2"/>
    </font>
    <font>
      <b/>
      <i/>
      <sz val="8"/>
      <name val="Tahoma"/>
      <family val="2"/>
    </font>
    <font>
      <b/>
      <sz val="18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2"/>
      <color theme="0"/>
      <name val="Arial Narrow"/>
      <family val="2"/>
    </font>
    <font>
      <b/>
      <i/>
      <sz val="12"/>
      <name val="Arial Narrow"/>
      <family val="2"/>
    </font>
    <font>
      <b/>
      <u/>
      <sz val="12"/>
      <name val="Arial Narrow"/>
      <family val="2"/>
    </font>
    <font>
      <b/>
      <u/>
      <sz val="9"/>
      <name val="Tahoma"/>
      <family val="2"/>
    </font>
    <font>
      <sz val="9"/>
      <name val="Calibri"/>
      <family val="2"/>
      <scheme val="minor"/>
    </font>
    <font>
      <b/>
      <i/>
      <sz val="9"/>
      <name val="Tahoma"/>
      <family val="2"/>
    </font>
    <font>
      <sz val="12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i/>
      <sz val="8"/>
      <color theme="1"/>
      <name val="Calibri"/>
      <charset val="134"/>
      <scheme val="minor"/>
    </font>
    <font>
      <sz val="9"/>
      <color theme="1"/>
      <name val="Arial"/>
      <family val="2"/>
    </font>
    <font>
      <sz val="8"/>
      <color theme="1"/>
      <name val="Calibri"/>
      <family val="2"/>
    </font>
    <font>
      <sz val="8"/>
      <name val="Calibri"/>
      <family val="2"/>
      <scheme val="minor"/>
    </font>
    <font>
      <sz val="8"/>
      <color theme="1"/>
      <name val="Arial"/>
      <family val="2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b/>
      <u/>
      <sz val="9"/>
      <color theme="1"/>
      <name val="Times New Roman"/>
      <family val="1"/>
    </font>
    <font>
      <b/>
      <sz val="9"/>
      <color theme="1"/>
      <name val="Arial"/>
      <family val="2"/>
    </font>
    <font>
      <sz val="7"/>
      <color theme="1"/>
      <name val="Calibri"/>
      <family val="2"/>
      <scheme val="minor"/>
    </font>
    <font>
      <sz val="7"/>
      <color rgb="FF000000"/>
      <name val="Arial1"/>
    </font>
    <font>
      <b/>
      <sz val="12"/>
      <color rgb="FF000000"/>
      <name val="Arial Narrow"/>
      <family val="2"/>
    </font>
    <font>
      <b/>
      <sz val="9"/>
      <color rgb="FFFF0000"/>
      <name val="Arial1"/>
    </font>
    <font>
      <sz val="10"/>
      <color rgb="FF000000"/>
      <name val="Arial Narrow"/>
      <family val="2"/>
    </font>
    <font>
      <b/>
      <sz val="12"/>
      <color rgb="FF000000"/>
      <name val="Arial1"/>
    </font>
    <font>
      <b/>
      <sz val="9"/>
      <color rgb="FF000000"/>
      <name val="Arial Narrow"/>
      <family val="2"/>
    </font>
    <font>
      <b/>
      <sz val="12"/>
      <color rgb="FF000000"/>
      <name val="Agency FB"/>
      <family val="2"/>
    </font>
    <font>
      <sz val="10"/>
      <color rgb="FF000000"/>
      <name val="Arial1"/>
    </font>
    <font>
      <vertAlign val="superscript"/>
      <sz val="11"/>
      <color rgb="FF000000"/>
      <name val="Arial1"/>
    </font>
    <font>
      <sz val="11"/>
      <color rgb="FF000000"/>
      <name val="Arial Narrow"/>
      <family val="2"/>
    </font>
    <font>
      <sz val="12"/>
      <color rgb="FF000000"/>
      <name val="Arial Narrow"/>
      <family val="2"/>
    </font>
    <font>
      <b/>
      <sz val="13"/>
      <color rgb="FF000000"/>
      <name val="Arial Narrow"/>
      <family val="2"/>
    </font>
    <font>
      <b/>
      <sz val="11"/>
      <color rgb="FF000000"/>
      <name val="Arial Narrow"/>
      <family val="2"/>
    </font>
    <font>
      <sz val="14"/>
      <color rgb="FF000000"/>
      <name val="Arial Narrow"/>
      <family val="2"/>
    </font>
    <font>
      <b/>
      <sz val="14"/>
      <color rgb="FF000000"/>
      <name val="Arial Narrow"/>
      <family val="2"/>
    </font>
    <font>
      <b/>
      <sz val="10"/>
      <color rgb="FF000000"/>
      <name val="Arial Narrow"/>
      <family val="2"/>
    </font>
    <font>
      <sz val="8"/>
      <color rgb="FF000000"/>
      <name val="Arial"/>
      <family val="2"/>
    </font>
    <font>
      <sz val="8"/>
      <color rgb="FF000000"/>
      <name val="Arial Narrow"/>
      <family val="2"/>
    </font>
    <font>
      <sz val="7"/>
      <name val="Cambria"/>
      <family val="1"/>
      <scheme val="major"/>
    </font>
    <font>
      <sz val="7"/>
      <color rgb="FF000000"/>
      <name val="Cambria"/>
      <family val="1"/>
      <scheme val="major"/>
    </font>
    <font>
      <sz val="7"/>
      <color theme="1"/>
      <name val="Verdana"/>
      <family val="2"/>
    </font>
    <font>
      <sz val="7"/>
      <name val="Arial"/>
      <family val="2"/>
    </font>
    <font>
      <sz val="7"/>
      <color theme="1"/>
      <name val="Cambria"/>
      <family val="1"/>
      <scheme val="major"/>
    </font>
    <font>
      <sz val="10"/>
      <color theme="1"/>
      <name val="Verdana"/>
      <family val="2"/>
    </font>
    <font>
      <sz val="9"/>
      <color theme="1"/>
      <name val="Verdana"/>
      <family val="2"/>
    </font>
    <font>
      <sz val="8"/>
      <name val="Cambria"/>
      <family val="1"/>
      <scheme val="major"/>
    </font>
    <font>
      <sz val="8"/>
      <color rgb="FF000000"/>
      <name val="Cambria"/>
      <family val="1"/>
      <scheme val="major"/>
    </font>
    <font>
      <sz val="8"/>
      <color theme="1"/>
      <name val="Verdana"/>
      <family val="2"/>
    </font>
    <font>
      <sz val="8"/>
      <color theme="1"/>
      <name val="Cambria"/>
      <family val="1"/>
      <scheme val="major"/>
    </font>
    <font>
      <i/>
      <sz val="8"/>
      <color theme="1"/>
      <name val="Verdana"/>
      <family val="2"/>
    </font>
    <font>
      <i/>
      <sz val="9"/>
      <color theme="1"/>
      <name val="Verdana"/>
      <family val="2"/>
    </font>
    <font>
      <sz val="7"/>
      <name val="Calibri"/>
      <family val="2"/>
      <scheme val="minor"/>
    </font>
    <font>
      <b/>
      <sz val="9"/>
      <color theme="1"/>
      <name val="Verdana"/>
      <family val="2"/>
    </font>
    <font>
      <b/>
      <sz val="7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7"/>
      <color theme="1"/>
      <name val="Verdana"/>
      <family val="2"/>
    </font>
    <font>
      <sz val="7"/>
      <color theme="1"/>
      <name val="Arial"/>
      <family val="2"/>
    </font>
    <font>
      <b/>
      <u/>
      <sz val="7"/>
      <color theme="1"/>
      <name val="Verdana"/>
      <family val="2"/>
    </font>
    <font>
      <sz val="7"/>
      <name val="Tahoma"/>
      <family val="2"/>
    </font>
    <font>
      <u val="doubleAccounting"/>
      <sz val="7"/>
      <name val="Tahoma"/>
      <family val="2"/>
    </font>
    <font>
      <b/>
      <sz val="7"/>
      <name val="Tahoma"/>
      <family val="2"/>
    </font>
    <font>
      <sz val="11"/>
      <color theme="1"/>
      <name val="Calibri"/>
      <family val="2"/>
    </font>
    <font>
      <sz val="8"/>
      <name val="Calibri"/>
      <family val="2"/>
    </font>
    <font>
      <sz val="8"/>
      <color rgb="FF000000"/>
      <name val="Calibri"/>
      <family val="2"/>
    </font>
    <font>
      <i/>
      <sz val="7"/>
      <color theme="1"/>
      <name val="Verdana"/>
      <family val="2"/>
    </font>
    <font>
      <b/>
      <sz val="7"/>
      <color theme="1"/>
      <name val="Calibri"/>
      <family val="2"/>
      <scheme val="minor"/>
    </font>
    <font>
      <b/>
      <sz val="8"/>
      <name val="Arial Narrow"/>
      <family val="2"/>
    </font>
    <font>
      <sz val="7"/>
      <color rgb="FF000000"/>
      <name val="Calibri"/>
      <family val="2"/>
      <scheme val="minor"/>
    </font>
    <font>
      <b/>
      <sz val="8"/>
      <color theme="1"/>
      <name val="Arial"/>
      <family val="2"/>
    </font>
    <font>
      <sz val="7"/>
      <name val="Verdana"/>
      <family val="2"/>
    </font>
    <font>
      <sz val="8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99"/>
        <bgColor rgb="FFFFFF99"/>
      </patternFill>
    </fill>
    <fill>
      <patternFill patternType="solid">
        <fgColor rgb="FFCCFFFF"/>
        <bgColor rgb="FFCCFFFF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</fills>
  <borders count="17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medium">
        <color indexed="64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/>
      <top/>
      <bottom style="thin">
        <color theme="1"/>
      </bottom>
      <diagonal/>
    </border>
    <border>
      <left style="thin">
        <color indexed="64"/>
      </left>
      <right style="thin">
        <color theme="1"/>
      </right>
      <top/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medium">
        <color rgb="FF000000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1"/>
      </top>
      <bottom/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/>
      <bottom style="medium">
        <color rgb="FF000000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thin">
        <color rgb="FF00206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</borders>
  <cellStyleXfs count="9">
    <xf numFmtId="0" fontId="0" fillId="0" borderId="0"/>
    <xf numFmtId="165" fontId="1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1" fontId="96" fillId="0" borderId="0" applyBorder="0" applyProtection="0"/>
    <xf numFmtId="0" fontId="1" fillId="0" borderId="0"/>
    <xf numFmtId="165" fontId="1" fillId="0" borderId="0" applyFont="0" applyFill="0" applyBorder="0" applyAlignment="0" applyProtection="0"/>
  </cellStyleXfs>
  <cellXfs count="2303">
    <xf numFmtId="0" fontId="0" fillId="0" borderId="0" xfId="0"/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3" xfId="0" applyBorder="1"/>
    <xf numFmtId="0" fontId="0" fillId="0" borderId="5" xfId="0" applyBorder="1"/>
    <xf numFmtId="0" fontId="0" fillId="0" borderId="2" xfId="0" applyBorder="1" applyAlignment="1">
      <alignment horizontal="center"/>
    </xf>
    <xf numFmtId="0" fontId="0" fillId="0" borderId="2" xfId="0" applyBorder="1"/>
    <xf numFmtId="0" fontId="2" fillId="0" borderId="0" xfId="0" applyFont="1"/>
    <xf numFmtId="0" fontId="0" fillId="0" borderId="7" xfId="0" applyBorder="1"/>
    <xf numFmtId="0" fontId="0" fillId="0" borderId="8" xfId="0" applyBorder="1"/>
    <xf numFmtId="0" fontId="2" fillId="0" borderId="2" xfId="0" applyFont="1" applyBorder="1" applyAlignment="1">
      <alignment horizontal="center"/>
    </xf>
    <xf numFmtId="0" fontId="0" fillId="0" borderId="6" xfId="0" applyBorder="1"/>
    <xf numFmtId="0" fontId="2" fillId="0" borderId="6" xfId="0" applyFont="1" applyBorder="1"/>
    <xf numFmtId="0" fontId="2" fillId="0" borderId="2" xfId="0" applyFont="1" applyBorder="1"/>
    <xf numFmtId="4" fontId="2" fillId="0" borderId="2" xfId="0" applyNumberFormat="1" applyFont="1" applyBorder="1"/>
    <xf numFmtId="0" fontId="6" fillId="0" borderId="0" xfId="0" applyFont="1"/>
    <xf numFmtId="0" fontId="0" fillId="0" borderId="12" xfId="0" applyBorder="1"/>
    <xf numFmtId="0" fontId="0" fillId="0" borderId="13" xfId="0" applyBorder="1"/>
    <xf numFmtId="0" fontId="0" fillId="0" borderId="10" xfId="0" applyBorder="1"/>
    <xf numFmtId="0" fontId="0" fillId="0" borderId="11" xfId="0" applyBorder="1"/>
    <xf numFmtId="0" fontId="0" fillId="0" borderId="14" xfId="0" applyBorder="1"/>
    <xf numFmtId="0" fontId="0" fillId="0" borderId="15" xfId="0" applyBorder="1"/>
    <xf numFmtId="0" fontId="0" fillId="0" borderId="9" xfId="0" applyBorder="1"/>
    <xf numFmtId="0" fontId="2" fillId="0" borderId="4" xfId="0" applyFont="1" applyBorder="1"/>
    <xf numFmtId="0" fontId="2" fillId="0" borderId="0" xfId="0" applyFont="1" applyBorder="1"/>
    <xf numFmtId="4" fontId="0" fillId="0" borderId="2" xfId="0" applyNumberFormat="1" applyBorder="1"/>
    <xf numFmtId="0" fontId="0" fillId="0" borderId="0" xfId="0" applyFont="1"/>
    <xf numFmtId="0" fontId="3" fillId="0" borderId="0" xfId="0" applyFont="1"/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" fillId="0" borderId="3" xfId="0" applyFont="1" applyBorder="1"/>
    <xf numFmtId="0" fontId="2" fillId="0" borderId="5" xfId="0" applyFont="1" applyBorder="1"/>
    <xf numFmtId="2" fontId="0" fillId="0" borderId="2" xfId="0" applyNumberFormat="1" applyBorder="1"/>
    <xf numFmtId="0" fontId="8" fillId="0" borderId="0" xfId="0" applyFont="1"/>
    <xf numFmtId="0" fontId="8" fillId="0" borderId="0" xfId="0" applyFont="1" applyBorder="1"/>
    <xf numFmtId="165" fontId="8" fillId="0" borderId="0" xfId="0" applyNumberFormat="1" applyFont="1"/>
    <xf numFmtId="0" fontId="11" fillId="0" borderId="0" xfId="0" applyFont="1"/>
    <xf numFmtId="0" fontId="11" fillId="0" borderId="0" xfId="0" applyFont="1" applyBorder="1"/>
    <xf numFmtId="165" fontId="11" fillId="0" borderId="0" xfId="0" applyNumberFormat="1" applyFont="1"/>
    <xf numFmtId="49" fontId="11" fillId="0" borderId="16" xfId="0" quotePrefix="1" applyNumberFormat="1" applyFont="1" applyBorder="1" applyAlignment="1">
      <alignment horizontal="center"/>
    </xf>
    <xf numFmtId="0" fontId="14" fillId="0" borderId="18" xfId="0" applyFont="1" applyBorder="1"/>
    <xf numFmtId="165" fontId="8" fillId="0" borderId="16" xfId="0" quotePrefix="1" applyNumberFormat="1" applyFont="1" applyBorder="1" applyAlignment="1">
      <alignment horizontal="center"/>
    </xf>
    <xf numFmtId="0" fontId="15" fillId="0" borderId="16" xfId="0" applyFont="1" applyBorder="1" applyAlignment="1">
      <alignment horizontal="center" vertical="center"/>
    </xf>
    <xf numFmtId="165" fontId="8" fillId="0" borderId="16" xfId="0" applyNumberFormat="1" applyFont="1" applyBorder="1" applyAlignment="1">
      <alignment horizontal="center"/>
    </xf>
    <xf numFmtId="0" fontId="8" fillId="0" borderId="16" xfId="0" applyNumberFormat="1" applyFont="1" applyBorder="1" applyAlignment="1">
      <alignment horizontal="center"/>
    </xf>
    <xf numFmtId="49" fontId="11" fillId="0" borderId="19" xfId="0" quotePrefix="1" applyNumberFormat="1" applyFont="1" applyBorder="1" applyAlignment="1">
      <alignment horizontal="center"/>
    </xf>
    <xf numFmtId="0" fontId="14" fillId="0" borderId="21" xfId="0" applyFont="1" applyBorder="1"/>
    <xf numFmtId="165" fontId="8" fillId="0" borderId="19" xfId="0" quotePrefix="1" applyNumberFormat="1" applyFont="1" applyBorder="1" applyAlignment="1">
      <alignment horizontal="center"/>
    </xf>
    <xf numFmtId="165" fontId="8" fillId="0" borderId="19" xfId="0" applyNumberFormat="1" applyFont="1" applyBorder="1" applyAlignment="1">
      <alignment horizontal="center"/>
    </xf>
    <xf numFmtId="0" fontId="8" fillId="0" borderId="19" xfId="0" quotePrefix="1" applyNumberFormat="1" applyFont="1" applyBorder="1" applyAlignment="1">
      <alignment horizontal="center"/>
    </xf>
    <xf numFmtId="0" fontId="14" fillId="0" borderId="21" xfId="0" applyFont="1" applyBorder="1" applyAlignment="1"/>
    <xf numFmtId="0" fontId="15" fillId="0" borderId="19" xfId="0" applyFont="1" applyBorder="1" applyAlignment="1">
      <alignment horizontal="center"/>
    </xf>
    <xf numFmtId="0" fontId="16" fillId="0" borderId="22" xfId="0" applyFont="1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165" fontId="11" fillId="0" borderId="22" xfId="0" applyNumberFormat="1" applyFont="1" applyBorder="1" applyAlignment="1">
      <alignment horizontal="center"/>
    </xf>
    <xf numFmtId="0" fontId="11" fillId="0" borderId="25" xfId="0" applyNumberFormat="1" applyFont="1" applyBorder="1" applyAlignment="1">
      <alignment horizontal="center"/>
    </xf>
    <xf numFmtId="165" fontId="11" fillId="0" borderId="19" xfId="0" quotePrefix="1" applyNumberFormat="1" applyFont="1" applyBorder="1" applyAlignment="1">
      <alignment horizontal="center"/>
    </xf>
    <xf numFmtId="0" fontId="10" fillId="0" borderId="22" xfId="0" applyFont="1" applyBorder="1"/>
    <xf numFmtId="165" fontId="10" fillId="0" borderId="23" xfId="0" applyNumberFormat="1" applyFont="1" applyBorder="1" applyAlignment="1"/>
    <xf numFmtId="165" fontId="10" fillId="0" borderId="22" xfId="0" applyNumberFormat="1" applyFont="1" applyBorder="1" applyAlignment="1"/>
    <xf numFmtId="165" fontId="11" fillId="0" borderId="22" xfId="0" applyNumberFormat="1" applyFont="1" applyBorder="1"/>
    <xf numFmtId="165" fontId="19" fillId="0" borderId="26" xfId="0" applyNumberFormat="1" applyFont="1" applyBorder="1" applyAlignment="1">
      <alignment horizontal="left" indent="1"/>
    </xf>
    <xf numFmtId="165" fontId="11" fillId="0" borderId="26" xfId="0" quotePrefix="1" applyNumberFormat="1" applyFont="1" applyBorder="1" applyAlignment="1">
      <alignment horizontal="center"/>
    </xf>
    <xf numFmtId="0" fontId="10" fillId="0" borderId="27" xfId="0" applyFont="1" applyBorder="1"/>
    <xf numFmtId="0" fontId="11" fillId="0" borderId="27" xfId="0" applyFont="1" applyBorder="1"/>
    <xf numFmtId="165" fontId="11" fillId="0" borderId="28" xfId="0" applyNumberFormat="1" applyFont="1" applyBorder="1" applyAlignment="1"/>
    <xf numFmtId="165" fontId="11" fillId="0" borderId="27" xfId="0" applyNumberFormat="1" applyFont="1" applyBorder="1" applyAlignment="1"/>
    <xf numFmtId="0" fontId="8" fillId="0" borderId="10" xfId="0" applyFont="1" applyBorder="1"/>
    <xf numFmtId="0" fontId="8" fillId="0" borderId="15" xfId="0" applyFont="1" applyBorder="1"/>
    <xf numFmtId="0" fontId="11" fillId="0" borderId="14" xfId="0" applyFont="1" applyBorder="1"/>
    <xf numFmtId="0" fontId="12" fillId="0" borderId="0" xfId="0" applyFont="1" applyBorder="1"/>
    <xf numFmtId="165" fontId="11" fillId="0" borderId="0" xfId="0" applyNumberFormat="1" applyFont="1" applyBorder="1"/>
    <xf numFmtId="0" fontId="21" fillId="0" borderId="0" xfId="0" applyFont="1" applyBorder="1" applyAlignment="1"/>
    <xf numFmtId="0" fontId="22" fillId="0" borderId="0" xfId="0" applyFont="1" applyBorder="1" applyAlignment="1"/>
    <xf numFmtId="0" fontId="22" fillId="0" borderId="12" xfId="0" applyFont="1" applyBorder="1"/>
    <xf numFmtId="0" fontId="22" fillId="0" borderId="1" xfId="0" applyFont="1" applyBorder="1"/>
    <xf numFmtId="0" fontId="8" fillId="0" borderId="1" xfId="0" applyFont="1" applyBorder="1"/>
    <xf numFmtId="0" fontId="8" fillId="0" borderId="13" xfId="0" applyFont="1" applyBorder="1"/>
    <xf numFmtId="0" fontId="22" fillId="0" borderId="14" xfId="0" applyFont="1" applyBorder="1"/>
    <xf numFmtId="0" fontId="22" fillId="0" borderId="0" xfId="0" applyFont="1" applyBorder="1"/>
    <xf numFmtId="0" fontId="8" fillId="0" borderId="14" xfId="0" applyFont="1" applyBorder="1"/>
    <xf numFmtId="165" fontId="8" fillId="0" borderId="0" xfId="0" applyNumberFormat="1" applyFont="1" applyBorder="1"/>
    <xf numFmtId="0" fontId="8" fillId="0" borderId="20" xfId="0" applyNumberFormat="1" applyFont="1" applyBorder="1" applyAlignment="1">
      <alignment horizontal="center"/>
    </xf>
    <xf numFmtId="0" fontId="10" fillId="0" borderId="19" xfId="0" applyFont="1" applyBorder="1"/>
    <xf numFmtId="165" fontId="10" fillId="0" borderId="20" xfId="0" applyNumberFormat="1" applyFont="1" applyBorder="1" applyAlignment="1"/>
    <xf numFmtId="165" fontId="10" fillId="0" borderId="19" xfId="0" applyNumberFormat="1" applyFont="1" applyBorder="1" applyAlignment="1"/>
    <xf numFmtId="165" fontId="11" fillId="0" borderId="19" xfId="0" applyNumberFormat="1" applyFont="1" applyBorder="1" applyAlignment="1">
      <alignment horizontal="center"/>
    </xf>
    <xf numFmtId="165" fontId="19" fillId="0" borderId="30" xfId="0" applyNumberFormat="1" applyFont="1" applyBorder="1" applyAlignment="1">
      <alignment horizontal="left" indent="1"/>
    </xf>
    <xf numFmtId="165" fontId="11" fillId="0" borderId="26" xfId="0" applyNumberFormat="1" applyFont="1" applyBorder="1"/>
    <xf numFmtId="0" fontId="8" fillId="0" borderId="11" xfId="0" applyFont="1" applyBorder="1"/>
    <xf numFmtId="0" fontId="24" fillId="0" borderId="0" xfId="0" applyFont="1"/>
    <xf numFmtId="0" fontId="14" fillId="0" borderId="20" xfId="0" applyFont="1" applyBorder="1"/>
    <xf numFmtId="0" fontId="24" fillId="0" borderId="10" xfId="0" applyFont="1" applyBorder="1"/>
    <xf numFmtId="165" fontId="24" fillId="0" borderId="12" xfId="0" applyNumberFormat="1" applyFont="1" applyBorder="1" applyAlignment="1">
      <alignment horizontal="left"/>
    </xf>
    <xf numFmtId="0" fontId="24" fillId="0" borderId="3" xfId="0" applyFont="1" applyBorder="1"/>
    <xf numFmtId="0" fontId="8" fillId="0" borderId="4" xfId="0" applyFont="1" applyBorder="1"/>
    <xf numFmtId="0" fontId="24" fillId="0" borderId="7" xfId="0" applyFont="1" applyBorder="1" applyAlignment="1">
      <alignment horizontal="center"/>
    </xf>
    <xf numFmtId="165" fontId="24" fillId="0" borderId="14" xfId="0" applyNumberFormat="1" applyFont="1" applyBorder="1" applyAlignment="1">
      <alignment horizontal="center" vertical="center"/>
    </xf>
    <xf numFmtId="0" fontId="24" fillId="0" borderId="8" xfId="0" applyFont="1" applyBorder="1" applyAlignment="1">
      <alignment horizontal="center"/>
    </xf>
    <xf numFmtId="165" fontId="24" fillId="0" borderId="8" xfId="0" applyNumberFormat="1" applyFont="1" applyBorder="1" applyAlignment="1">
      <alignment vertical="center"/>
    </xf>
    <xf numFmtId="0" fontId="24" fillId="0" borderId="8" xfId="0" applyFont="1" applyBorder="1" applyAlignment="1">
      <alignment horizontal="center" vertical="center"/>
    </xf>
    <xf numFmtId="165" fontId="24" fillId="0" borderId="27" xfId="0" applyNumberFormat="1" applyFont="1" applyBorder="1"/>
    <xf numFmtId="165" fontId="24" fillId="0" borderId="8" xfId="0" applyNumberFormat="1" applyFont="1" applyBorder="1" applyAlignment="1">
      <alignment horizontal="left" indent="1"/>
    </xf>
    <xf numFmtId="165" fontId="23" fillId="0" borderId="8" xfId="0" applyNumberFormat="1" applyFont="1" applyBorder="1" applyAlignment="1">
      <alignment horizontal="left" indent="1"/>
    </xf>
    <xf numFmtId="165" fontId="23" fillId="0" borderId="30" xfId="0" applyNumberFormat="1" applyFont="1" applyBorder="1" applyAlignment="1">
      <alignment horizontal="left" indent="1"/>
    </xf>
    <xf numFmtId="0" fontId="17" fillId="0" borderId="36" xfId="2" applyFont="1" applyBorder="1"/>
    <xf numFmtId="0" fontId="17" fillId="0" borderId="37" xfId="2" applyBorder="1"/>
    <xf numFmtId="0" fontId="17" fillId="0" borderId="38" xfId="2" applyBorder="1"/>
    <xf numFmtId="0" fontId="17" fillId="0" borderId="39" xfId="2" applyBorder="1"/>
    <xf numFmtId="0" fontId="17" fillId="0" borderId="0" xfId="2" applyBorder="1"/>
    <xf numFmtId="0" fontId="17" fillId="0" borderId="40" xfId="2" applyBorder="1"/>
    <xf numFmtId="0" fontId="17" fillId="0" borderId="39" xfId="2" applyFont="1" applyBorder="1"/>
    <xf numFmtId="0" fontId="17" fillId="0" borderId="41" xfId="2" applyBorder="1"/>
    <xf numFmtId="0" fontId="17" fillId="0" borderId="10" xfId="2" applyBorder="1"/>
    <xf numFmtId="0" fontId="17" fillId="0" borderId="11" xfId="2" applyBorder="1"/>
    <xf numFmtId="0" fontId="26" fillId="0" borderId="3" xfId="2" applyFont="1" applyBorder="1"/>
    <xf numFmtId="0" fontId="26" fillId="0" borderId="4" xfId="2" applyFont="1" applyBorder="1"/>
    <xf numFmtId="0" fontId="26" fillId="0" borderId="5" xfId="2" applyFont="1" applyBorder="1"/>
    <xf numFmtId="0" fontId="26" fillId="0" borderId="42" xfId="2" applyFont="1" applyBorder="1"/>
    <xf numFmtId="0" fontId="17" fillId="0" borderId="43" xfId="2" applyBorder="1"/>
    <xf numFmtId="0" fontId="17" fillId="0" borderId="1" xfId="2" applyBorder="1" applyAlignment="1">
      <alignment wrapText="1"/>
    </xf>
    <xf numFmtId="0" fontId="17" fillId="0" borderId="1" xfId="2" applyBorder="1"/>
    <xf numFmtId="0" fontId="17" fillId="0" borderId="13" xfId="2" applyBorder="1"/>
    <xf numFmtId="0" fontId="26" fillId="0" borderId="2" xfId="2" applyFont="1" applyBorder="1"/>
    <xf numFmtId="0" fontId="26" fillId="0" borderId="2" xfId="2" applyFont="1" applyBorder="1" applyAlignment="1">
      <alignment horizontal="center"/>
    </xf>
    <xf numFmtId="0" fontId="26" fillId="0" borderId="45" xfId="2" applyFont="1" applyBorder="1" applyAlignment="1">
      <alignment horizontal="center"/>
    </xf>
    <xf numFmtId="0" fontId="17" fillId="0" borderId="48" xfId="2" applyBorder="1"/>
    <xf numFmtId="0" fontId="26" fillId="0" borderId="49" xfId="2" applyFont="1" applyFill="1" applyBorder="1" applyAlignment="1">
      <alignment horizontal="center"/>
    </xf>
    <xf numFmtId="165" fontId="17" fillId="0" borderId="49" xfId="2" applyNumberFormat="1" applyBorder="1"/>
    <xf numFmtId="0" fontId="17" fillId="0" borderId="49" xfId="2" applyBorder="1"/>
    <xf numFmtId="165" fontId="17" fillId="0" borderId="0" xfId="2" applyNumberFormat="1" applyBorder="1"/>
    <xf numFmtId="165" fontId="17" fillId="0" borderId="40" xfId="2" applyNumberFormat="1" applyBorder="1"/>
    <xf numFmtId="0" fontId="17" fillId="0" borderId="51" xfId="2" applyBorder="1"/>
    <xf numFmtId="0" fontId="17" fillId="0" borderId="52" xfId="2" applyBorder="1"/>
    <xf numFmtId="0" fontId="17" fillId="0" borderId="53" xfId="2" applyBorder="1"/>
    <xf numFmtId="0" fontId="17" fillId="0" borderId="44" xfId="2" applyBorder="1" applyAlignment="1">
      <alignment horizontal="center"/>
    </xf>
    <xf numFmtId="0" fontId="17" fillId="0" borderId="44" xfId="2" applyFill="1" applyBorder="1" applyAlignment="1">
      <alignment horizontal="center"/>
    </xf>
    <xf numFmtId="0" fontId="17" fillId="0" borderId="46" xfId="2" applyFill="1" applyBorder="1" applyAlignment="1">
      <alignment horizontal="center"/>
    </xf>
    <xf numFmtId="0" fontId="2" fillId="0" borderId="36" xfId="0" applyFont="1" applyBorder="1"/>
    <xf numFmtId="0" fontId="2" fillId="0" borderId="37" xfId="0" applyFont="1" applyBorder="1"/>
    <xf numFmtId="0" fontId="2" fillId="0" borderId="38" xfId="0" applyFont="1" applyBorder="1"/>
    <xf numFmtId="0" fontId="7" fillId="0" borderId="57" xfId="0" applyFont="1" applyBorder="1"/>
    <xf numFmtId="0" fontId="0" fillId="0" borderId="57" xfId="0" applyBorder="1"/>
    <xf numFmtId="0" fontId="0" fillId="0" borderId="58" xfId="0" applyBorder="1"/>
    <xf numFmtId="0" fontId="0" fillId="0" borderId="37" xfId="0" applyBorder="1"/>
    <xf numFmtId="0" fontId="0" fillId="0" borderId="38" xfId="0" applyBorder="1"/>
    <xf numFmtId="0" fontId="2" fillId="0" borderId="51" xfId="0" applyFont="1" applyBorder="1"/>
    <xf numFmtId="0" fontId="2" fillId="0" borderId="52" xfId="0" applyFont="1" applyBorder="1"/>
    <xf numFmtId="0" fontId="2" fillId="0" borderId="53" xfId="0" applyFont="1" applyBorder="1"/>
    <xf numFmtId="0" fontId="2" fillId="0" borderId="59" xfId="0" applyFont="1" applyBorder="1" applyAlignment="1">
      <alignment horizontal="center"/>
    </xf>
    <xf numFmtId="0" fontId="2" fillId="0" borderId="60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14" xfId="0" applyFont="1" applyBorder="1"/>
    <xf numFmtId="0" fontId="0" fillId="0" borderId="40" xfId="0" applyBorder="1"/>
    <xf numFmtId="0" fontId="6" fillId="0" borderId="61" xfId="0" applyFont="1" applyBorder="1" applyAlignment="1">
      <alignment horizontal="center"/>
    </xf>
    <xf numFmtId="0" fontId="6" fillId="0" borderId="61" xfId="0" applyFont="1" applyBorder="1"/>
    <xf numFmtId="0" fontId="6" fillId="0" borderId="62" xfId="0" applyFont="1" applyBorder="1"/>
    <xf numFmtId="0" fontId="2" fillId="0" borderId="68" xfId="0" applyFont="1" applyBorder="1" applyAlignment="1">
      <alignment horizontal="center"/>
    </xf>
    <xf numFmtId="0" fontId="0" fillId="0" borderId="68" xfId="0" applyBorder="1"/>
    <xf numFmtId="0" fontId="0" fillId="0" borderId="51" xfId="0" applyBorder="1"/>
    <xf numFmtId="0" fontId="0" fillId="0" borderId="53" xfId="0" applyBorder="1"/>
    <xf numFmtId="0" fontId="2" fillId="0" borderId="51" xfId="0" applyFont="1" applyBorder="1" applyAlignment="1">
      <alignment horizontal="center"/>
    </xf>
    <xf numFmtId="0" fontId="0" fillId="0" borderId="61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4" fontId="0" fillId="0" borderId="8" xfId="0" applyNumberFormat="1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70" xfId="0" applyBorder="1"/>
    <xf numFmtId="0" fontId="0" fillId="0" borderId="70" xfId="0" applyBorder="1" applyAlignment="1">
      <alignment horizontal="center"/>
    </xf>
    <xf numFmtId="4" fontId="0" fillId="0" borderId="2" xfId="0" applyNumberFormat="1" applyFont="1" applyBorder="1" applyAlignment="1">
      <alignment horizontal="center"/>
    </xf>
    <xf numFmtId="0" fontId="0" fillId="0" borderId="70" xfId="0" applyFont="1" applyBorder="1" applyAlignment="1">
      <alignment horizontal="center"/>
    </xf>
    <xf numFmtId="0" fontId="0" fillId="0" borderId="72" xfId="0" applyBorder="1"/>
    <xf numFmtId="0" fontId="0" fillId="0" borderId="41" xfId="0" applyBorder="1"/>
    <xf numFmtId="0" fontId="0" fillId="0" borderId="59" xfId="0" applyBorder="1"/>
    <xf numFmtId="4" fontId="2" fillId="0" borderId="5" xfId="0" applyNumberFormat="1" applyFont="1" applyBorder="1"/>
    <xf numFmtId="0" fontId="4" fillId="0" borderId="0" xfId="0" applyFont="1"/>
    <xf numFmtId="0" fontId="29" fillId="0" borderId="0" xfId="0" applyFont="1"/>
    <xf numFmtId="0" fontId="2" fillId="0" borderId="8" xfId="0" applyFont="1" applyBorder="1"/>
    <xf numFmtId="39" fontId="0" fillId="0" borderId="2" xfId="0" applyNumberFormat="1" applyBorder="1"/>
    <xf numFmtId="0" fontId="17" fillId="0" borderId="2" xfId="2" applyFont="1" applyBorder="1" applyAlignment="1">
      <alignment horizontal="left"/>
    </xf>
    <xf numFmtId="39" fontId="2" fillId="0" borderId="2" xfId="0" applyNumberFormat="1" applyFont="1" applyBorder="1"/>
    <xf numFmtId="0" fontId="30" fillId="0" borderId="0" xfId="0" applyFont="1" applyBorder="1"/>
    <xf numFmtId="0" fontId="0" fillId="0" borderId="2" xfId="0" quotePrefix="1" applyBorder="1" applyAlignment="1">
      <alignment horizontal="center"/>
    </xf>
    <xf numFmtId="0" fontId="31" fillId="0" borderId="0" xfId="0" applyFont="1" applyBorder="1"/>
    <xf numFmtId="4" fontId="32" fillId="0" borderId="0" xfId="0" applyNumberFormat="1" applyFont="1" applyBorder="1"/>
    <xf numFmtId="0" fontId="31" fillId="0" borderId="0" xfId="0" applyFont="1"/>
    <xf numFmtId="0" fontId="31" fillId="0" borderId="7" xfId="0" applyFont="1" applyBorder="1"/>
    <xf numFmtId="0" fontId="31" fillId="0" borderId="14" xfId="0" applyFont="1" applyBorder="1"/>
    <xf numFmtId="0" fontId="31" fillId="0" borderId="0" xfId="0" applyFont="1" applyBorder="1" applyAlignment="1">
      <alignment horizontal="center"/>
    </xf>
    <xf numFmtId="0" fontId="33" fillId="0" borderId="7" xfId="0" applyFont="1" applyBorder="1" applyAlignment="1">
      <alignment horizontal="center"/>
    </xf>
    <xf numFmtId="0" fontId="33" fillId="0" borderId="79" xfId="0" applyFont="1" applyBorder="1"/>
    <xf numFmtId="0" fontId="33" fillId="0" borderId="79" xfId="0" applyFont="1" applyBorder="1" applyAlignment="1">
      <alignment horizontal="center"/>
    </xf>
    <xf numFmtId="0" fontId="33" fillId="0" borderId="80" xfId="0" applyFont="1" applyBorder="1" applyAlignment="1">
      <alignment horizontal="center"/>
    </xf>
    <xf numFmtId="0" fontId="0" fillId="0" borderId="81" xfId="0" applyBorder="1" applyAlignment="1">
      <alignment horizontal="center"/>
    </xf>
    <xf numFmtId="165" fontId="34" fillId="0" borderId="8" xfId="1" applyFont="1" applyBorder="1"/>
    <xf numFmtId="0" fontId="34" fillId="0" borderId="8" xfId="0" applyFont="1" applyBorder="1" applyAlignment="1">
      <alignment horizontal="center"/>
    </xf>
    <xf numFmtId="165" fontId="34" fillId="0" borderId="8" xfId="0" applyNumberFormat="1" applyFont="1" applyBorder="1"/>
    <xf numFmtId="165" fontId="34" fillId="0" borderId="82" xfId="1" applyFont="1" applyBorder="1"/>
    <xf numFmtId="0" fontId="0" fillId="0" borderId="44" xfId="0" applyBorder="1" applyAlignment="1">
      <alignment horizontal="center"/>
    </xf>
    <xf numFmtId="0" fontId="34" fillId="0" borderId="2" xfId="0" applyFont="1" applyBorder="1"/>
    <xf numFmtId="165" fontId="34" fillId="0" borderId="2" xfId="1" applyFont="1" applyBorder="1"/>
    <xf numFmtId="0" fontId="34" fillId="0" borderId="2" xfId="0" applyFont="1" applyBorder="1" applyAlignment="1">
      <alignment horizontal="center"/>
    </xf>
    <xf numFmtId="0" fontId="0" fillId="0" borderId="83" xfId="0" applyBorder="1"/>
    <xf numFmtId="0" fontId="33" fillId="0" borderId="47" xfId="0" applyFont="1" applyFill="1" applyBorder="1" applyAlignment="1">
      <alignment horizontal="center"/>
    </xf>
    <xf numFmtId="0" fontId="0" fillId="0" borderId="84" xfId="0" applyBorder="1"/>
    <xf numFmtId="165" fontId="0" fillId="0" borderId="84" xfId="0" applyNumberFormat="1" applyBorder="1"/>
    <xf numFmtId="165" fontId="0" fillId="0" borderId="85" xfId="0" applyNumberFormat="1" applyBorder="1"/>
    <xf numFmtId="0" fontId="0" fillId="0" borderId="36" xfId="0" applyBorder="1" applyAlignment="1"/>
    <xf numFmtId="0" fontId="0" fillId="0" borderId="37" xfId="0" applyBorder="1" applyAlignment="1"/>
    <xf numFmtId="0" fontId="0" fillId="0" borderId="39" xfId="0" applyBorder="1"/>
    <xf numFmtId="0" fontId="0" fillId="0" borderId="52" xfId="0" applyBorder="1"/>
    <xf numFmtId="0" fontId="2" fillId="0" borderId="73" xfId="0" applyFont="1" applyBorder="1" applyAlignment="1"/>
    <xf numFmtId="0" fontId="0" fillId="0" borderId="64" xfId="0" applyBorder="1"/>
    <xf numFmtId="0" fontId="0" fillId="0" borderId="65" xfId="0" applyBorder="1"/>
    <xf numFmtId="0" fontId="0" fillId="0" borderId="36" xfId="0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0" fontId="2" fillId="0" borderId="69" xfId="0" applyFont="1" applyBorder="1" applyAlignment="1">
      <alignment horizontal="center"/>
    </xf>
    <xf numFmtId="0" fontId="0" fillId="0" borderId="69" xfId="0" applyBorder="1"/>
    <xf numFmtId="0" fontId="2" fillId="0" borderId="70" xfId="0" applyFont="1" applyBorder="1" applyAlignment="1">
      <alignment horizontal="center"/>
    </xf>
    <xf numFmtId="165" fontId="0" fillId="0" borderId="70" xfId="1" applyFont="1" applyBorder="1"/>
    <xf numFmtId="165" fontId="0" fillId="0" borderId="70" xfId="1" applyFont="1" applyBorder="1" applyAlignment="1">
      <alignment horizontal="center"/>
    </xf>
    <xf numFmtId="0" fontId="0" fillId="0" borderId="70" xfId="0" applyFill="1" applyBorder="1"/>
    <xf numFmtId="0" fontId="0" fillId="0" borderId="73" xfId="0" applyBorder="1"/>
    <xf numFmtId="0" fontId="0" fillId="0" borderId="59" xfId="0" applyFill="1" applyBorder="1"/>
    <xf numFmtId="165" fontId="0" fillId="0" borderId="59" xfId="1" applyFont="1" applyBorder="1"/>
    <xf numFmtId="0" fontId="0" fillId="0" borderId="86" xfId="0" applyBorder="1"/>
    <xf numFmtId="0" fontId="2" fillId="0" borderId="87" xfId="0" applyFont="1" applyBorder="1"/>
    <xf numFmtId="0" fontId="0" fillId="0" borderId="87" xfId="0" applyBorder="1"/>
    <xf numFmtId="165" fontId="2" fillId="0" borderId="88" xfId="0" applyNumberFormat="1" applyFont="1" applyBorder="1"/>
    <xf numFmtId="0" fontId="2" fillId="0" borderId="88" xfId="0" applyFont="1" applyBorder="1"/>
    <xf numFmtId="165" fontId="2" fillId="0" borderId="87" xfId="0" applyNumberFormat="1" applyFont="1" applyBorder="1"/>
    <xf numFmtId="0" fontId="2" fillId="0" borderId="89" xfId="0" applyFont="1" applyBorder="1"/>
    <xf numFmtId="165" fontId="2" fillId="0" borderId="53" xfId="0" applyNumberFormat="1" applyFont="1" applyBorder="1"/>
    <xf numFmtId="0" fontId="0" fillId="0" borderId="36" xfId="0" applyBorder="1"/>
    <xf numFmtId="165" fontId="2" fillId="0" borderId="0" xfId="0" applyNumberFormat="1" applyFont="1" applyBorder="1"/>
    <xf numFmtId="0" fontId="36" fillId="0" borderId="0" xfId="0" applyFont="1"/>
    <xf numFmtId="0" fontId="36" fillId="0" borderId="0" xfId="0" applyFont="1" applyAlignment="1">
      <alignment wrapText="1"/>
    </xf>
    <xf numFmtId="0" fontId="36" fillId="0" borderId="0" xfId="0" applyFont="1" applyAlignment="1">
      <alignment horizontal="center"/>
    </xf>
    <xf numFmtId="0" fontId="36" fillId="0" borderId="0" xfId="0" applyFont="1" applyBorder="1"/>
    <xf numFmtId="0" fontId="36" fillId="0" borderId="0" xfId="0" applyFont="1" applyBorder="1" applyAlignment="1">
      <alignment wrapText="1"/>
    </xf>
    <xf numFmtId="0" fontId="36" fillId="0" borderId="0" xfId="0" applyFont="1" applyBorder="1" applyAlignment="1">
      <alignment horizontal="center"/>
    </xf>
    <xf numFmtId="0" fontId="36" fillId="0" borderId="2" xfId="0" applyFont="1" applyBorder="1" applyAlignment="1">
      <alignment horizontal="left" vertical="top"/>
    </xf>
    <xf numFmtId="0" fontId="36" fillId="0" borderId="2" xfId="0" applyFont="1" applyBorder="1" applyAlignment="1"/>
    <xf numFmtId="0" fontId="36" fillId="0" borderId="2" xfId="0" applyFont="1" applyBorder="1" applyAlignment="1">
      <alignment horizontal="left"/>
    </xf>
    <xf numFmtId="0" fontId="35" fillId="0" borderId="2" xfId="0" applyFont="1" applyBorder="1"/>
    <xf numFmtId="0" fontId="35" fillId="0" borderId="2" xfId="0" applyFont="1" applyBorder="1" applyAlignment="1">
      <alignment horizontal="center"/>
    </xf>
    <xf numFmtId="0" fontId="36" fillId="0" borderId="2" xfId="0" applyFont="1" applyBorder="1" applyAlignment="1">
      <alignment horizontal="center"/>
    </xf>
    <xf numFmtId="0" fontId="36" fillId="0" borderId="2" xfId="0" applyFont="1" applyBorder="1"/>
    <xf numFmtId="4" fontId="36" fillId="0" borderId="2" xfId="0" applyNumberFormat="1" applyFont="1" applyBorder="1"/>
    <xf numFmtId="0" fontId="36" fillId="0" borderId="2" xfId="0" applyFont="1" applyBorder="1" applyAlignment="1">
      <alignment horizontal="center" wrapText="1"/>
    </xf>
    <xf numFmtId="4" fontId="36" fillId="0" borderId="2" xfId="0" applyNumberFormat="1" applyFont="1" applyBorder="1" applyAlignment="1">
      <alignment horizontal="right"/>
    </xf>
    <xf numFmtId="0" fontId="36" fillId="0" borderId="9" xfId="0" applyFont="1" applyBorder="1" applyAlignment="1">
      <alignment vertical="center"/>
    </xf>
    <xf numFmtId="0" fontId="36" fillId="0" borderId="10" xfId="0" applyFont="1" applyBorder="1" applyAlignment="1">
      <alignment vertical="center"/>
    </xf>
    <xf numFmtId="0" fontId="36" fillId="0" borderId="10" xfId="0" applyFont="1" applyBorder="1" applyAlignment="1">
      <alignment vertical="center" wrapText="1"/>
    </xf>
    <xf numFmtId="0" fontId="36" fillId="0" borderId="10" xfId="0" applyFont="1" applyBorder="1" applyAlignment="1">
      <alignment horizontal="center" vertical="center"/>
    </xf>
    <xf numFmtId="0" fontId="36" fillId="0" borderId="14" xfId="0" applyFont="1" applyBorder="1" applyAlignment="1">
      <alignment vertical="center"/>
    </xf>
    <xf numFmtId="0" fontId="36" fillId="0" borderId="0" xfId="0" applyFont="1" applyBorder="1" applyAlignment="1">
      <alignment vertical="center"/>
    </xf>
    <xf numFmtId="0" fontId="36" fillId="0" borderId="0" xfId="0" applyFont="1" applyBorder="1" applyAlignment="1">
      <alignment vertical="center" wrapText="1"/>
    </xf>
    <xf numFmtId="0" fontId="36" fillId="0" borderId="0" xfId="0" applyFont="1" applyBorder="1" applyAlignment="1">
      <alignment horizontal="center" vertical="center"/>
    </xf>
    <xf numFmtId="4" fontId="36" fillId="0" borderId="0" xfId="0" applyNumberFormat="1" applyFont="1" applyBorder="1" applyAlignment="1">
      <alignment vertical="center"/>
    </xf>
    <xf numFmtId="0" fontId="36" fillId="0" borderId="15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0" fontId="36" fillId="0" borderId="12" xfId="0" applyFont="1" applyBorder="1" applyAlignment="1">
      <alignment vertical="center"/>
    </xf>
    <xf numFmtId="0" fontId="36" fillId="0" borderId="1" xfId="0" applyFont="1" applyBorder="1" applyAlignment="1">
      <alignment vertical="center"/>
    </xf>
    <xf numFmtId="0" fontId="36" fillId="0" borderId="1" xfId="0" applyFont="1" applyBorder="1" applyAlignment="1">
      <alignment vertical="center" wrapText="1"/>
    </xf>
    <xf numFmtId="0" fontId="36" fillId="0" borderId="1" xfId="0" applyFont="1" applyBorder="1" applyAlignment="1">
      <alignment horizontal="center" vertical="center"/>
    </xf>
    <xf numFmtId="4" fontId="36" fillId="0" borderId="13" xfId="0" applyNumberFormat="1" applyFont="1" applyBorder="1" applyAlignment="1">
      <alignment vertical="center"/>
    </xf>
    <xf numFmtId="0" fontId="36" fillId="0" borderId="2" xfId="0" applyFont="1" applyBorder="1" applyAlignment="1">
      <alignment wrapText="1"/>
    </xf>
    <xf numFmtId="4" fontId="37" fillId="0" borderId="2" xfId="0" applyNumberFormat="1" applyFont="1" applyBorder="1"/>
    <xf numFmtId="0" fontId="37" fillId="0" borderId="2" xfId="0" applyFont="1" applyBorder="1" applyAlignment="1">
      <alignment horizontal="center"/>
    </xf>
    <xf numFmtId="4" fontId="37" fillId="0" borderId="2" xfId="0" applyNumberFormat="1" applyFont="1" applyBorder="1" applyAlignment="1">
      <alignment horizontal="right"/>
    </xf>
    <xf numFmtId="4" fontId="36" fillId="0" borderId="10" xfId="0" applyNumberFormat="1" applyFont="1" applyBorder="1" applyAlignment="1">
      <alignment vertical="center"/>
    </xf>
    <xf numFmtId="4" fontId="36" fillId="0" borderId="15" xfId="0" applyNumberFormat="1" applyFont="1" applyBorder="1" applyAlignment="1">
      <alignment vertical="center"/>
    </xf>
    <xf numFmtId="4" fontId="35" fillId="0" borderId="2" xfId="0" applyNumberFormat="1" applyFont="1" applyBorder="1" applyAlignment="1">
      <alignment horizontal="right"/>
    </xf>
    <xf numFmtId="0" fontId="17" fillId="0" borderId="2" xfId="0" applyNumberFormat="1" applyFont="1" applyBorder="1" applyAlignment="1">
      <alignment horizontal="left" vertical="center"/>
    </xf>
    <xf numFmtId="0" fontId="38" fillId="0" borderId="0" xfId="0" applyFont="1"/>
    <xf numFmtId="166" fontId="0" fillId="0" borderId="2" xfId="0" applyNumberFormat="1" applyBorder="1"/>
    <xf numFmtId="165" fontId="0" fillId="0" borderId="2" xfId="1" applyFont="1" applyBorder="1"/>
    <xf numFmtId="167" fontId="0" fillId="0" borderId="2" xfId="0" applyNumberFormat="1" applyBorder="1"/>
    <xf numFmtId="0" fontId="0" fillId="0" borderId="6" xfId="0" applyBorder="1" applyAlignment="1">
      <alignment horizontal="center"/>
    </xf>
    <xf numFmtId="166" fontId="0" fillId="0" borderId="6" xfId="0" applyNumberFormat="1" applyBorder="1"/>
    <xf numFmtId="0" fontId="2" fillId="0" borderId="8" xfId="0" applyFont="1" applyBorder="1" applyAlignment="1">
      <alignment horizontal="center"/>
    </xf>
    <xf numFmtId="4" fontId="2" fillId="0" borderId="8" xfId="0" applyNumberFormat="1" applyFont="1" applyBorder="1"/>
    <xf numFmtId="0" fontId="38" fillId="0" borderId="14" xfId="0" applyFont="1" applyBorder="1"/>
    <xf numFmtId="0" fontId="0" fillId="0" borderId="2" xfId="0" applyBorder="1" applyAlignment="1"/>
    <xf numFmtId="39" fontId="0" fillId="0" borderId="2" xfId="0" applyNumberFormat="1" applyBorder="1" applyAlignment="1">
      <alignment horizontal="right"/>
    </xf>
    <xf numFmtId="0" fontId="29" fillId="0" borderId="0" xfId="0" applyFont="1" applyAlignment="1">
      <alignment horizontal="justify"/>
    </xf>
    <xf numFmtId="0" fontId="39" fillId="0" borderId="99" xfId="0" applyFont="1" applyBorder="1" applyAlignment="1">
      <alignment horizontal="justify" vertical="top" wrapText="1"/>
    </xf>
    <xf numFmtId="0" fontId="0" fillId="0" borderId="95" xfId="0" applyBorder="1" applyAlignment="1">
      <alignment horizontal="justify" vertical="top" wrapText="1"/>
    </xf>
    <xf numFmtId="0" fontId="29" fillId="0" borderId="95" xfId="0" applyFont="1" applyBorder="1" applyAlignment="1">
      <alignment horizontal="justify" vertical="top" wrapText="1"/>
    </xf>
    <xf numFmtId="0" fontId="0" fillId="0" borderId="101" xfId="0" applyBorder="1" applyAlignment="1">
      <alignment horizontal="justify" vertical="top" wrapText="1"/>
    </xf>
    <xf numFmtId="0" fontId="29" fillId="0" borderId="101" xfId="0" applyFont="1" applyBorder="1" applyAlignment="1">
      <alignment horizontal="justify" vertical="top" wrapText="1"/>
    </xf>
    <xf numFmtId="0" fontId="39" fillId="0" borderId="99" xfId="0" applyFont="1" applyBorder="1" applyAlignment="1">
      <alignment horizontal="center" wrapText="1"/>
    </xf>
    <xf numFmtId="0" fontId="6" fillId="0" borderId="95" xfId="0" applyFont="1" applyBorder="1" applyAlignment="1">
      <alignment horizontal="right" vertical="top" wrapText="1"/>
    </xf>
    <xf numFmtId="0" fontId="29" fillId="0" borderId="102" xfId="0" applyFont="1" applyBorder="1" applyAlignment="1">
      <alignment horizontal="center" vertical="top" wrapText="1"/>
    </xf>
    <xf numFmtId="0" fontId="6" fillId="0" borderId="95" xfId="0" applyFont="1" applyBorder="1" applyAlignment="1">
      <alignment horizontal="justify" vertical="top" wrapText="1"/>
    </xf>
    <xf numFmtId="0" fontId="29" fillId="0" borderId="95" xfId="0" applyFont="1" applyBorder="1" applyAlignment="1">
      <alignment horizontal="center" vertical="top" wrapText="1"/>
    </xf>
    <xf numFmtId="0" fontId="40" fillId="0" borderId="0" xfId="0" applyFont="1" applyAlignment="1">
      <alignment horizontal="justify"/>
    </xf>
    <xf numFmtId="0" fontId="6" fillId="0" borderId="101" xfId="0" applyFont="1" applyBorder="1" applyAlignment="1">
      <alignment horizontal="justify" vertical="top" wrapText="1"/>
    </xf>
    <xf numFmtId="0" fontId="38" fillId="0" borderId="99" xfId="0" applyFont="1" applyBorder="1" applyAlignment="1">
      <alignment wrapText="1"/>
    </xf>
    <xf numFmtId="0" fontId="38" fillId="0" borderId="95" xfId="0" applyFont="1" applyBorder="1" applyAlignment="1">
      <alignment horizontal="justify" vertical="top" wrapText="1"/>
    </xf>
    <xf numFmtId="0" fontId="29" fillId="0" borderId="88" xfId="0" applyFont="1" applyBorder="1" applyAlignment="1">
      <alignment horizontal="justify" vertical="top" wrapText="1"/>
    </xf>
    <xf numFmtId="0" fontId="6" fillId="0" borderId="88" xfId="0" applyFont="1" applyBorder="1" applyAlignment="1">
      <alignment horizontal="center" vertical="top" wrapText="1"/>
    </xf>
    <xf numFmtId="0" fontId="38" fillId="0" borderId="0" xfId="0" applyFont="1" applyAlignment="1">
      <alignment horizontal="center"/>
    </xf>
    <xf numFmtId="0" fontId="38" fillId="0" borderId="100" xfId="0" applyFont="1" applyBorder="1" applyAlignment="1">
      <alignment horizontal="justify" vertical="top" wrapText="1"/>
    </xf>
    <xf numFmtId="0" fontId="38" fillId="0" borderId="99" xfId="0" applyFont="1" applyBorder="1" applyAlignment="1">
      <alignment horizontal="justify" vertical="top" wrapText="1"/>
    </xf>
    <xf numFmtId="0" fontId="39" fillId="0" borderId="99" xfId="0" applyFont="1" applyBorder="1" applyAlignment="1">
      <alignment horizontal="center" vertical="top" wrapText="1"/>
    </xf>
    <xf numFmtId="0" fontId="39" fillId="0" borderId="95" xfId="0" applyFont="1" applyBorder="1" applyAlignment="1">
      <alignment horizontal="center" vertical="top" wrapText="1"/>
    </xf>
    <xf numFmtId="0" fontId="38" fillId="0" borderId="100" xfId="0" applyFont="1" applyBorder="1" applyAlignment="1">
      <alignment horizontal="center" vertical="top" wrapText="1"/>
    </xf>
    <xf numFmtId="4" fontId="38" fillId="0" borderId="99" xfId="0" applyNumberFormat="1" applyFont="1" applyBorder="1" applyAlignment="1">
      <alignment horizontal="right" vertical="top" wrapText="1"/>
    </xf>
    <xf numFmtId="4" fontId="38" fillId="0" borderId="95" xfId="0" applyNumberFormat="1" applyFont="1" applyBorder="1" applyAlignment="1">
      <alignment horizontal="right" vertical="top" wrapText="1"/>
    </xf>
    <xf numFmtId="0" fontId="38" fillId="0" borderId="102" xfId="0" applyFont="1" applyBorder="1" applyAlignment="1">
      <alignment horizontal="center" vertical="top" wrapText="1"/>
    </xf>
    <xf numFmtId="0" fontId="29" fillId="0" borderId="115" xfId="0" applyFont="1" applyBorder="1" applyAlignment="1">
      <alignment horizontal="center" vertical="top" wrapText="1"/>
    </xf>
    <xf numFmtId="0" fontId="39" fillId="0" borderId="100" xfId="0" applyFont="1" applyBorder="1" applyAlignment="1">
      <alignment horizontal="center" vertical="top" wrapText="1"/>
    </xf>
    <xf numFmtId="0" fontId="39" fillId="0" borderId="94" xfId="0" applyFont="1" applyBorder="1" applyAlignment="1">
      <alignment horizontal="center" wrapText="1"/>
    </xf>
    <xf numFmtId="0" fontId="39" fillId="0" borderId="95" xfId="0" applyFont="1" applyBorder="1" applyAlignment="1">
      <alignment horizontal="center" wrapText="1"/>
    </xf>
    <xf numFmtId="0" fontId="29" fillId="0" borderId="114" xfId="0" applyFont="1" applyBorder="1" applyAlignment="1">
      <alignment horizontal="center" vertical="top" wrapText="1"/>
    </xf>
    <xf numFmtId="0" fontId="2" fillId="0" borderId="101" xfId="0" applyFont="1" applyBorder="1" applyAlignment="1">
      <alignment horizontal="justify" vertical="top" wrapText="1"/>
    </xf>
    <xf numFmtId="0" fontId="2" fillId="0" borderId="116" xfId="0" applyFont="1" applyBorder="1" applyAlignment="1">
      <alignment horizontal="justify" vertical="top" wrapText="1"/>
    </xf>
    <xf numFmtId="0" fontId="29" fillId="0" borderId="107" xfId="0" applyFont="1" applyBorder="1" applyAlignment="1">
      <alignment horizontal="justify" vertical="top" wrapText="1"/>
    </xf>
    <xf numFmtId="0" fontId="6" fillId="0" borderId="107" xfId="0" applyFont="1" applyBorder="1" applyAlignment="1">
      <alignment horizontal="right" vertical="top" wrapText="1"/>
    </xf>
    <xf numFmtId="4" fontId="6" fillId="0" borderId="64" xfId="0" applyNumberFormat="1" applyFont="1" applyBorder="1" applyAlignment="1">
      <alignment horizontal="right" vertical="top" wrapText="1"/>
    </xf>
    <xf numFmtId="4" fontId="6" fillId="0" borderId="88" xfId="0" applyNumberFormat="1" applyFont="1" applyBorder="1" applyAlignment="1">
      <alignment horizontal="center" vertical="top" wrapText="1"/>
    </xf>
    <xf numFmtId="4" fontId="6" fillId="0" borderId="89" xfId="0" applyNumberFormat="1" applyFont="1" applyBorder="1" applyAlignment="1">
      <alignment horizontal="center" vertical="top" wrapText="1"/>
    </xf>
    <xf numFmtId="0" fontId="42" fillId="0" borderId="0" xfId="0" applyFont="1"/>
    <xf numFmtId="0" fontId="43" fillId="0" borderId="0" xfId="0" applyFont="1"/>
    <xf numFmtId="0" fontId="44" fillId="0" borderId="0" xfId="0" applyFont="1"/>
    <xf numFmtId="0" fontId="0" fillId="0" borderId="10" xfId="0" applyBorder="1" applyAlignment="1">
      <alignment horizontal="center"/>
    </xf>
    <xf numFmtId="0" fontId="2" fillId="0" borderId="5" xfId="0" applyFont="1" applyBorder="1" applyAlignment="1"/>
    <xf numFmtId="0" fontId="2" fillId="0" borderId="0" xfId="0" applyFont="1" applyBorder="1" applyAlignment="1">
      <alignment horizontal="center" vertical="center"/>
    </xf>
    <xf numFmtId="0" fontId="49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38" fillId="0" borderId="0" xfId="0" applyFont="1" applyBorder="1" applyAlignment="1"/>
    <xf numFmtId="0" fontId="50" fillId="0" borderId="1" xfId="0" applyFont="1" applyBorder="1" applyAlignment="1"/>
    <xf numFmtId="0" fontId="46" fillId="0" borderId="1" xfId="0" applyFont="1" applyBorder="1"/>
    <xf numFmtId="0" fontId="3" fillId="0" borderId="14" xfId="0" applyFont="1" applyBorder="1"/>
    <xf numFmtId="0" fontId="3" fillId="0" borderId="0" xfId="0" applyFont="1" applyBorder="1"/>
    <xf numFmtId="0" fontId="38" fillId="0" borderId="12" xfId="0" applyFont="1" applyBorder="1"/>
    <xf numFmtId="0" fontId="38" fillId="0" borderId="1" xfId="0" applyFont="1" applyBorder="1"/>
    <xf numFmtId="0" fontId="51" fillId="0" borderId="0" xfId="0" applyFont="1" applyBorder="1"/>
    <xf numFmtId="0" fontId="38" fillId="0" borderId="9" xfId="0" applyFont="1" applyBorder="1"/>
    <xf numFmtId="0" fontId="38" fillId="0" borderId="11" xfId="0" applyFont="1" applyBorder="1"/>
    <xf numFmtId="0" fontId="3" fillId="0" borderId="12" xfId="0" applyFont="1" applyBorder="1"/>
    <xf numFmtId="0" fontId="3" fillId="0" borderId="1" xfId="0" applyFont="1" applyBorder="1"/>
    <xf numFmtId="0" fontId="39" fillId="0" borderId="2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/>
    <xf numFmtId="0" fontId="49" fillId="0" borderId="0" xfId="0" applyFont="1" applyBorder="1"/>
    <xf numFmtId="0" fontId="49" fillId="0" borderId="1" xfId="0" applyFont="1" applyBorder="1"/>
    <xf numFmtId="0" fontId="52" fillId="0" borderId="0" xfId="0" applyFont="1"/>
    <xf numFmtId="0" fontId="17" fillId="0" borderId="9" xfId="0" applyFont="1" applyBorder="1" applyAlignment="1"/>
    <xf numFmtId="0" fontId="0" fillId="0" borderId="10" xfId="0" applyBorder="1" applyAlignment="1">
      <alignment wrapText="1"/>
    </xf>
    <xf numFmtId="0" fontId="52" fillId="0" borderId="4" xfId="0" applyFont="1" applyBorder="1" applyAlignment="1">
      <alignment wrapText="1"/>
    </xf>
    <xf numFmtId="0" fontId="52" fillId="0" borderId="5" xfId="0" applyFont="1" applyBorder="1" applyAlignment="1">
      <alignment wrapText="1"/>
    </xf>
    <xf numFmtId="0" fontId="54" fillId="0" borderId="3" xfId="0" applyFont="1" applyBorder="1"/>
    <xf numFmtId="0" fontId="54" fillId="0" borderId="1" xfId="0" applyFont="1" applyBorder="1"/>
    <xf numFmtId="0" fontId="54" fillId="0" borderId="5" xfId="0" applyFont="1" applyBorder="1"/>
    <xf numFmtId="0" fontId="17" fillId="0" borderId="12" xfId="0" applyFont="1" applyBorder="1" applyAlignment="1"/>
    <xf numFmtId="0" fontId="0" fillId="0" borderId="1" xfId="0" applyBorder="1" applyAlignment="1">
      <alignment wrapText="1"/>
    </xf>
    <xf numFmtId="0" fontId="52" fillId="0" borderId="3" xfId="0" applyFont="1" applyBorder="1" applyAlignment="1"/>
    <xf numFmtId="0" fontId="52" fillId="0" borderId="4" xfId="0" applyFont="1" applyBorder="1" applyAlignment="1"/>
    <xf numFmtId="0" fontId="52" fillId="0" borderId="5" xfId="0" applyFont="1" applyBorder="1" applyAlignment="1"/>
    <xf numFmtId="0" fontId="53" fillId="0" borderId="2" xfId="0" applyFont="1" applyBorder="1" applyAlignment="1">
      <alignment horizontal="center"/>
    </xf>
    <xf numFmtId="165" fontId="52" fillId="0" borderId="2" xfId="0" quotePrefix="1" applyNumberFormat="1" applyFont="1" applyBorder="1" applyAlignment="1">
      <alignment horizontal="center"/>
    </xf>
    <xf numFmtId="165" fontId="52" fillId="0" borderId="2" xfId="0" applyNumberFormat="1" applyFont="1" applyBorder="1" applyAlignment="1">
      <alignment horizontal="center"/>
    </xf>
    <xf numFmtId="165" fontId="52" fillId="0" borderId="2" xfId="0" applyNumberFormat="1" applyFont="1" applyBorder="1" applyAlignment="1">
      <alignment horizontal="right"/>
    </xf>
    <xf numFmtId="165" fontId="52" fillId="0" borderId="8" xfId="0" applyNumberFormat="1" applyFont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52" fillId="0" borderId="2" xfId="0" applyFont="1" applyBorder="1"/>
    <xf numFmtId="0" fontId="55" fillId="0" borderId="2" xfId="0" applyFont="1" applyBorder="1"/>
    <xf numFmtId="0" fontId="17" fillId="0" borderId="2" xfId="0" applyFont="1" applyBorder="1"/>
    <xf numFmtId="0" fontId="55" fillId="0" borderId="0" xfId="0" applyFont="1"/>
    <xf numFmtId="0" fontId="52" fillId="0" borderId="3" xfId="0" applyNumberFormat="1" applyFont="1" applyBorder="1" applyAlignment="1">
      <alignment horizontal="right"/>
    </xf>
    <xf numFmtId="0" fontId="52" fillId="0" borderId="10" xfId="0" applyFont="1" applyBorder="1" applyAlignment="1"/>
    <xf numFmtId="0" fontId="0" fillId="0" borderId="11" xfId="0" applyBorder="1" applyAlignment="1"/>
    <xf numFmtId="165" fontId="52" fillId="0" borderId="5" xfId="0" applyNumberFormat="1" applyFont="1" applyBorder="1" applyAlignment="1">
      <alignment horizontal="center"/>
    </xf>
    <xf numFmtId="0" fontId="0" fillId="0" borderId="13" xfId="0" applyBorder="1" applyAlignment="1"/>
    <xf numFmtId="165" fontId="52" fillId="0" borderId="2" xfId="3" applyFont="1" applyBorder="1"/>
    <xf numFmtId="165" fontId="55" fillId="0" borderId="2" xfId="3" applyFont="1" applyBorder="1"/>
    <xf numFmtId="49" fontId="52" fillId="0" borderId="5" xfId="0" applyNumberFormat="1" applyFont="1" applyBorder="1" applyAlignment="1"/>
    <xf numFmtId="0" fontId="52" fillId="0" borderId="9" xfId="0" applyFont="1" applyBorder="1" applyAlignment="1"/>
    <xf numFmtId="0" fontId="39" fillId="0" borderId="0" xfId="0" applyFont="1"/>
    <xf numFmtId="0" fontId="39" fillId="0" borderId="5" xfId="0" applyFont="1" applyBorder="1" applyAlignment="1"/>
    <xf numFmtId="0" fontId="3" fillId="0" borderId="2" xfId="0" applyFont="1" applyBorder="1"/>
    <xf numFmtId="165" fontId="3" fillId="0" borderId="2" xfId="1" applyFont="1" applyBorder="1" applyAlignment="1"/>
    <xf numFmtId="49" fontId="0" fillId="0" borderId="2" xfId="4" applyNumberFormat="1" applyFont="1" applyBorder="1" applyAlignment="1">
      <alignment horizontal="center"/>
    </xf>
    <xf numFmtId="165" fontId="2" fillId="0" borderId="2" xfId="0" applyNumberFormat="1" applyFont="1" applyBorder="1"/>
    <xf numFmtId="0" fontId="38" fillId="0" borderId="0" xfId="0" applyFont="1" applyBorder="1"/>
    <xf numFmtId="0" fontId="3" fillId="0" borderId="2" xfId="0" applyFon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0" fontId="17" fillId="0" borderId="0" xfId="2" applyBorder="1" applyAlignment="1"/>
    <xf numFmtId="0" fontId="17" fillId="0" borderId="0" xfId="2"/>
    <xf numFmtId="165" fontId="61" fillId="0" borderId="0" xfId="3" applyFont="1" applyBorder="1" applyAlignment="1">
      <alignment horizontal="left"/>
    </xf>
    <xf numFmtId="0" fontId="17" fillId="0" borderId="0" xfId="2" applyAlignment="1">
      <alignment wrapText="1"/>
    </xf>
    <xf numFmtId="0" fontId="26" fillId="0" borderId="3" xfId="2" applyFont="1" applyBorder="1" applyAlignment="1"/>
    <xf numFmtId="0" fontId="26" fillId="0" borderId="118" xfId="2" applyFont="1" applyBorder="1" applyAlignment="1"/>
    <xf numFmtId="0" fontId="26" fillId="0" borderId="4" xfId="2" applyFont="1" applyBorder="1" applyAlignment="1">
      <alignment wrapText="1"/>
    </xf>
    <xf numFmtId="0" fontId="26" fillId="0" borderId="10" xfId="2" applyFont="1" applyBorder="1" applyAlignment="1"/>
    <xf numFmtId="0" fontId="26" fillId="0" borderId="119" xfId="2" applyFont="1" applyBorder="1" applyAlignment="1"/>
    <xf numFmtId="0" fontId="26" fillId="0" borderId="120" xfId="2" applyFont="1" applyBorder="1" applyAlignment="1">
      <alignment wrapText="1"/>
    </xf>
    <xf numFmtId="0" fontId="26" fillId="0" borderId="121" xfId="2" applyFont="1" applyBorder="1" applyAlignment="1">
      <alignment wrapText="1"/>
    </xf>
    <xf numFmtId="0" fontId="26" fillId="0" borderId="4" xfId="2" applyFont="1" applyBorder="1" applyAlignment="1"/>
    <xf numFmtId="0" fontId="26" fillId="0" borderId="122" xfId="2" applyFont="1" applyBorder="1" applyAlignment="1"/>
    <xf numFmtId="0" fontId="26" fillId="0" borderId="123" xfId="2" applyFont="1" applyBorder="1" applyAlignment="1"/>
    <xf numFmtId="0" fontId="26" fillId="0" borderId="6" xfId="2" applyFont="1" applyBorder="1" applyAlignment="1">
      <alignment horizontal="center"/>
    </xf>
    <xf numFmtId="0" fontId="26" fillId="0" borderId="9" xfId="2" applyFont="1" applyBorder="1" applyAlignment="1">
      <alignment horizontal="center"/>
    </xf>
    <xf numFmtId="0" fontId="26" fillId="0" borderId="7" xfId="2" applyFont="1" applyBorder="1" applyAlignment="1">
      <alignment horizontal="center"/>
    </xf>
    <xf numFmtId="0" fontId="62" fillId="0" borderId="14" xfId="2" applyFont="1" applyBorder="1" applyAlignment="1">
      <alignment horizontal="center" wrapText="1"/>
    </xf>
    <xf numFmtId="0" fontId="26" fillId="0" borderId="14" xfId="2" applyFont="1" applyBorder="1" applyAlignment="1">
      <alignment horizontal="center"/>
    </xf>
    <xf numFmtId="0" fontId="17" fillId="0" borderId="7" xfId="2" applyBorder="1"/>
    <xf numFmtId="0" fontId="17" fillId="0" borderId="14" xfId="2" applyBorder="1" applyAlignment="1">
      <alignment horizontal="center"/>
    </xf>
    <xf numFmtId="0" fontId="17" fillId="0" borderId="14" xfId="2" applyBorder="1" applyAlignment="1">
      <alignment horizontal="center" wrapText="1"/>
    </xf>
    <xf numFmtId="0" fontId="17" fillId="0" borderId="15" xfId="2" applyBorder="1" applyAlignment="1">
      <alignment wrapText="1"/>
    </xf>
    <xf numFmtId="0" fontId="17" fillId="0" borderId="126" xfId="2" applyBorder="1" applyAlignment="1">
      <alignment wrapText="1"/>
    </xf>
    <xf numFmtId="0" fontId="17" fillId="0" borderId="127" xfId="2" quotePrefix="1" applyBorder="1" applyAlignment="1">
      <alignment horizontal="center"/>
    </xf>
    <xf numFmtId="4" fontId="17" fillId="0" borderId="130" xfId="2" applyNumberFormat="1" applyBorder="1" applyAlignment="1">
      <alignment horizontal="right"/>
    </xf>
    <xf numFmtId="3" fontId="17" fillId="0" borderId="130" xfId="2" applyNumberFormat="1" applyBorder="1" applyAlignment="1">
      <alignment horizontal="center"/>
    </xf>
    <xf numFmtId="0" fontId="17" fillId="0" borderId="0" xfId="2" applyFont="1" applyAlignment="1"/>
    <xf numFmtId="0" fontId="17" fillId="0" borderId="0" xfId="2" applyAlignment="1"/>
    <xf numFmtId="0" fontId="64" fillId="0" borderId="0" xfId="5" applyAlignment="1" applyProtection="1">
      <alignment horizontal="left"/>
    </xf>
    <xf numFmtId="0" fontId="26" fillId="0" borderId="0" xfId="2" applyFont="1" applyBorder="1" applyAlignment="1"/>
    <xf numFmtId="0" fontId="26" fillId="0" borderId="117" xfId="2" applyFont="1" applyBorder="1" applyAlignment="1">
      <alignment wrapText="1"/>
    </xf>
    <xf numFmtId="0" fontId="26" fillId="0" borderId="0" xfId="2" applyFont="1" applyBorder="1" applyAlignment="1">
      <alignment horizontal="center"/>
    </xf>
    <xf numFmtId="0" fontId="26" fillId="0" borderId="0" xfId="2" applyFont="1" applyBorder="1" applyAlignment="1">
      <alignment wrapText="1"/>
    </xf>
    <xf numFmtId="0" fontId="26" fillId="0" borderId="0" xfId="2" applyFont="1" applyBorder="1" applyAlignment="1">
      <alignment horizontal="center" wrapText="1"/>
    </xf>
    <xf numFmtId="0" fontId="17" fillId="0" borderId="1" xfId="2" applyBorder="1" applyAlignment="1"/>
    <xf numFmtId="0" fontId="61" fillId="0" borderId="133" xfId="2" applyFont="1" applyBorder="1" applyAlignment="1">
      <alignment horizontal="left" wrapText="1"/>
    </xf>
    <xf numFmtId="0" fontId="26" fillId="0" borderId="14" xfId="2" applyFont="1" applyBorder="1" applyAlignment="1">
      <alignment horizontal="center" wrapText="1"/>
    </xf>
    <xf numFmtId="0" fontId="17" fillId="0" borderId="130" xfId="2" quotePrefix="1" applyBorder="1" applyAlignment="1">
      <alignment horizontal="center"/>
    </xf>
    <xf numFmtId="165" fontId="38" fillId="0" borderId="8" xfId="0" applyNumberFormat="1" applyFont="1" applyBorder="1"/>
    <xf numFmtId="165" fontId="17" fillId="0" borderId="0" xfId="2" applyNumberFormat="1" applyAlignment="1"/>
    <xf numFmtId="165" fontId="17" fillId="0" borderId="0" xfId="2" applyNumberFormat="1"/>
    <xf numFmtId="4" fontId="17" fillId="0" borderId="0" xfId="2" applyNumberFormat="1"/>
    <xf numFmtId="3" fontId="17" fillId="0" borderId="130" xfId="2" applyNumberFormat="1" applyFont="1" applyBorder="1" applyAlignment="1">
      <alignment horizontal="center"/>
    </xf>
    <xf numFmtId="165" fontId="26" fillId="0" borderId="136" xfId="3" applyFont="1" applyBorder="1" applyAlignment="1">
      <alignment horizontal="center"/>
    </xf>
    <xf numFmtId="0" fontId="17" fillId="0" borderId="136" xfId="2" applyBorder="1" applyAlignment="1">
      <alignment horizontal="center"/>
    </xf>
    <xf numFmtId="165" fontId="26" fillId="0" borderId="137" xfId="3" quotePrefix="1" applyFont="1" applyBorder="1" applyAlignment="1">
      <alignment horizontal="center"/>
    </xf>
    <xf numFmtId="3" fontId="26" fillId="0" borderId="136" xfId="2" quotePrefix="1" applyNumberFormat="1" applyFont="1" applyBorder="1" applyAlignment="1">
      <alignment horizontal="center"/>
    </xf>
    <xf numFmtId="165" fontId="26" fillId="0" borderId="138" xfId="2" quotePrefix="1" applyNumberFormat="1" applyFont="1" applyBorder="1" applyAlignment="1">
      <alignment horizontal="center"/>
    </xf>
    <xf numFmtId="168" fontId="26" fillId="0" borderId="138" xfId="2" quotePrefix="1" applyNumberFormat="1" applyFont="1" applyBorder="1" applyAlignment="1">
      <alignment horizontal="center"/>
    </xf>
    <xf numFmtId="165" fontId="0" fillId="0" borderId="138" xfId="2" applyNumberFormat="1" applyFont="1" applyBorder="1" applyAlignment="1">
      <alignment horizontal="center"/>
    </xf>
    <xf numFmtId="0" fontId="24" fillId="0" borderId="9" xfId="0" applyFont="1" applyBorder="1" applyAlignment="1">
      <alignment horizontal="center"/>
    </xf>
    <xf numFmtId="3" fontId="66" fillId="0" borderId="130" xfId="2" applyNumberFormat="1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165" fontId="10" fillId="0" borderId="8" xfId="0" applyNumberFormat="1" applyFont="1" applyBorder="1" applyAlignment="1">
      <alignment horizontal="left" indent="1"/>
    </xf>
    <xf numFmtId="0" fontId="8" fillId="0" borderId="9" xfId="0" applyFont="1" applyBorder="1"/>
    <xf numFmtId="0" fontId="8" fillId="0" borderId="12" xfId="0" applyFont="1" applyBorder="1"/>
    <xf numFmtId="0" fontId="0" fillId="0" borderId="7" xfId="0" applyBorder="1" applyAlignment="1"/>
    <xf numFmtId="165" fontId="8" fillId="0" borderId="22" xfId="3" applyFont="1" applyBorder="1" applyAlignment="1">
      <alignment horizontal="left" vertical="center"/>
    </xf>
    <xf numFmtId="164" fontId="8" fillId="0" borderId="23" xfId="0" applyNumberFormat="1" applyFont="1" applyBorder="1" applyAlignment="1">
      <alignment horizontal="center" vertical="center"/>
    </xf>
    <xf numFmtId="0" fontId="17" fillId="0" borderId="2" xfId="0" applyFont="1" applyBorder="1" applyAlignment="1">
      <alignment horizontal="center"/>
    </xf>
    <xf numFmtId="165" fontId="11" fillId="0" borderId="22" xfId="3" applyFont="1" applyBorder="1" applyAlignment="1">
      <alignment horizontal="left" vertical="center"/>
    </xf>
    <xf numFmtId="165" fontId="8" fillId="0" borderId="10" xfId="0" applyNumberFormat="1" applyFont="1" applyBorder="1"/>
    <xf numFmtId="165" fontId="8" fillId="0" borderId="19" xfId="3" applyFont="1" applyBorder="1" applyAlignment="1">
      <alignment horizontal="center"/>
    </xf>
    <xf numFmtId="165" fontId="11" fillId="0" borderId="25" xfId="0" applyNumberFormat="1" applyFont="1" applyBorder="1"/>
    <xf numFmtId="165" fontId="19" fillId="0" borderId="7" xfId="0" applyNumberFormat="1" applyFont="1" applyBorder="1" applyAlignment="1">
      <alignment horizontal="left" indent="1"/>
    </xf>
    <xf numFmtId="0" fontId="14" fillId="0" borderId="0" xfId="0" applyFont="1"/>
    <xf numFmtId="0" fontId="14" fillId="0" borderId="0" xfId="0" applyFont="1" applyBorder="1"/>
    <xf numFmtId="165" fontId="14" fillId="0" borderId="0" xfId="0" applyNumberFormat="1" applyFont="1"/>
    <xf numFmtId="0" fontId="12" fillId="0" borderId="0" xfId="0" applyFont="1"/>
    <xf numFmtId="0" fontId="14" fillId="0" borderId="9" xfId="0" applyFont="1" applyBorder="1"/>
    <xf numFmtId="0" fontId="14" fillId="0" borderId="10" xfId="0" applyFont="1" applyBorder="1"/>
    <xf numFmtId="0" fontId="12" fillId="0" borderId="10" xfId="0" applyFont="1" applyBorder="1"/>
    <xf numFmtId="0" fontId="14" fillId="0" borderId="12" xfId="0" applyFont="1" applyBorder="1"/>
    <xf numFmtId="0" fontId="14" fillId="0" borderId="1" xfId="0" applyFont="1" applyBorder="1"/>
    <xf numFmtId="165" fontId="12" fillId="0" borderId="12" xfId="0" applyNumberFormat="1" applyFont="1" applyBorder="1" applyAlignment="1">
      <alignment horizontal="left"/>
    </xf>
    <xf numFmtId="0" fontId="12" fillId="0" borderId="3" xfId="0" applyFont="1" applyBorder="1"/>
    <xf numFmtId="0" fontId="14" fillId="0" borderId="4" xfId="0" applyFont="1" applyBorder="1"/>
    <xf numFmtId="0" fontId="12" fillId="0" borderId="9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165" fontId="12" fillId="0" borderId="14" xfId="0" applyNumberFormat="1" applyFont="1" applyBorder="1" applyAlignment="1">
      <alignment horizontal="center" vertical="center"/>
    </xf>
    <xf numFmtId="0" fontId="12" fillId="0" borderId="8" xfId="0" applyFont="1" applyBorder="1" applyAlignment="1">
      <alignment horizontal="center"/>
    </xf>
    <xf numFmtId="165" fontId="12" fillId="0" borderId="8" xfId="0" applyNumberFormat="1" applyFont="1" applyBorder="1" applyAlignment="1">
      <alignment vertical="center"/>
    </xf>
    <xf numFmtId="0" fontId="12" fillId="0" borderId="8" xfId="0" applyFont="1" applyBorder="1" applyAlignment="1">
      <alignment horizontal="center" vertical="center"/>
    </xf>
    <xf numFmtId="0" fontId="14" fillId="0" borderId="14" xfId="0" applyFont="1" applyBorder="1"/>
    <xf numFmtId="165" fontId="14" fillId="0" borderId="0" xfId="0" applyNumberFormat="1" applyFont="1" applyBorder="1"/>
    <xf numFmtId="0" fontId="14" fillId="0" borderId="15" xfId="0" applyFont="1" applyBorder="1"/>
    <xf numFmtId="165" fontId="12" fillId="0" borderId="3" xfId="0" applyNumberFormat="1" applyFont="1" applyBorder="1"/>
    <xf numFmtId="49" fontId="14" fillId="0" borderId="19" xfId="0" quotePrefix="1" applyNumberFormat="1" applyFont="1" applyBorder="1" applyAlignment="1">
      <alignment horizontal="center"/>
    </xf>
    <xf numFmtId="49" fontId="14" fillId="0" borderId="16" xfId="0" quotePrefix="1" applyNumberFormat="1" applyFont="1" applyBorder="1" applyAlignment="1">
      <alignment horizontal="center"/>
    </xf>
    <xf numFmtId="49" fontId="14" fillId="0" borderId="22" xfId="0" quotePrefix="1" applyNumberFormat="1" applyFont="1" applyBorder="1" applyAlignment="1">
      <alignment horizontal="center"/>
    </xf>
    <xf numFmtId="0" fontId="14" fillId="0" borderId="27" xfId="0" applyFont="1" applyBorder="1"/>
    <xf numFmtId="165" fontId="14" fillId="0" borderId="28" xfId="0" applyNumberFormat="1" applyFont="1" applyBorder="1" applyAlignment="1"/>
    <xf numFmtId="165" fontId="14" fillId="0" borderId="27" xfId="0" applyNumberFormat="1" applyFont="1" applyBorder="1" applyAlignment="1"/>
    <xf numFmtId="165" fontId="12" fillId="0" borderId="27" xfId="0" applyNumberFormat="1" applyFont="1" applyBorder="1"/>
    <xf numFmtId="165" fontId="12" fillId="0" borderId="8" xfId="0" applyNumberFormat="1" applyFont="1" applyBorder="1" applyAlignment="1">
      <alignment horizontal="left" indent="1"/>
    </xf>
    <xf numFmtId="165" fontId="12" fillId="0" borderId="30" xfId="0" applyNumberFormat="1" applyFont="1" applyBorder="1" applyAlignment="1">
      <alignment horizontal="left" indent="1"/>
    </xf>
    <xf numFmtId="165" fontId="14" fillId="0" borderId="19" xfId="0" applyNumberFormat="1" applyFont="1" applyBorder="1"/>
    <xf numFmtId="0" fontId="14" fillId="0" borderId="19" xfId="0" applyNumberFormat="1" applyFont="1" applyBorder="1" applyAlignment="1">
      <alignment horizontal="center"/>
    </xf>
    <xf numFmtId="165" fontId="12" fillId="0" borderId="19" xfId="0" applyNumberFormat="1" applyFont="1" applyBorder="1"/>
    <xf numFmtId="0" fontId="12" fillId="0" borderId="27" xfId="0" applyFont="1" applyBorder="1"/>
    <xf numFmtId="165" fontId="12" fillId="0" borderId="31" xfId="0" applyNumberFormat="1" applyFont="1" applyBorder="1" applyAlignment="1">
      <alignment horizontal="left" indent="1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2" fillId="0" borderId="2" xfId="0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2" fontId="2" fillId="0" borderId="2" xfId="0" applyNumberFormat="1" applyFont="1" applyBorder="1" applyAlignment="1">
      <alignment horizontal="right" vertical="center" wrapText="1"/>
    </xf>
    <xf numFmtId="4" fontId="2" fillId="0" borderId="2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right" wrapText="1"/>
    </xf>
    <xf numFmtId="0" fontId="0" fillId="0" borderId="2" xfId="0" applyFont="1" applyBorder="1" applyAlignment="1">
      <alignment horizontal="center" vertical="center" wrapText="1"/>
    </xf>
    <xf numFmtId="2" fontId="0" fillId="0" borderId="2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vertical="center" wrapText="1"/>
    </xf>
    <xf numFmtId="165" fontId="2" fillId="0" borderId="2" xfId="1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2" xfId="0" applyFont="1" applyBorder="1" applyAlignment="1">
      <alignment vertical="center" wrapText="1"/>
    </xf>
    <xf numFmtId="4" fontId="0" fillId="0" borderId="2" xfId="0" applyNumberFormat="1" applyFont="1" applyBorder="1" applyAlignment="1">
      <alignment horizontal="right" wrapText="1"/>
    </xf>
    <xf numFmtId="4" fontId="0" fillId="0" borderId="2" xfId="0" applyNumberFormat="1" applyFont="1" applyBorder="1" applyAlignment="1">
      <alignment horizontal="right" vertical="center" wrapText="1"/>
    </xf>
    <xf numFmtId="2" fontId="0" fillId="0" borderId="2" xfId="0" applyNumberFormat="1" applyFont="1" applyBorder="1" applyAlignment="1">
      <alignment horizontal="right" vertical="center" wrapText="1"/>
    </xf>
    <xf numFmtId="0" fontId="0" fillId="0" borderId="0" xfId="0" applyFont="1" applyAlignment="1">
      <alignment vertical="center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right" vertical="center" wrapText="1"/>
    </xf>
    <xf numFmtId="0" fontId="0" fillId="0" borderId="5" xfId="0" applyFont="1" applyBorder="1" applyAlignment="1">
      <alignment vertical="center" wrapText="1"/>
    </xf>
    <xf numFmtId="0" fontId="52" fillId="0" borderId="0" xfId="0" applyFont="1" applyBorder="1"/>
    <xf numFmtId="165" fontId="52" fillId="0" borderId="0" xfId="0" applyNumberFormat="1" applyFont="1"/>
    <xf numFmtId="0" fontId="70" fillId="0" borderId="0" xfId="0" applyFont="1"/>
    <xf numFmtId="0" fontId="69" fillId="0" borderId="0" xfId="0" applyFont="1"/>
    <xf numFmtId="0" fontId="70" fillId="0" borderId="0" xfId="0" applyFont="1" applyBorder="1"/>
    <xf numFmtId="165" fontId="70" fillId="0" borderId="0" xfId="0" applyNumberFormat="1" applyFont="1"/>
    <xf numFmtId="0" fontId="70" fillId="0" borderId="9" xfId="0" applyFont="1" applyBorder="1"/>
    <xf numFmtId="0" fontId="70" fillId="0" borderId="10" xfId="0" applyFont="1" applyBorder="1"/>
    <xf numFmtId="0" fontId="69" fillId="0" borderId="10" xfId="0" applyFont="1" applyBorder="1"/>
    <xf numFmtId="0" fontId="70" fillId="0" borderId="12" xfId="0" applyFont="1" applyBorder="1"/>
    <xf numFmtId="0" fontId="70" fillId="0" borderId="1" xfId="0" applyFont="1" applyBorder="1"/>
    <xf numFmtId="165" fontId="69" fillId="0" borderId="12" xfId="0" applyNumberFormat="1" applyFont="1" applyBorder="1" applyAlignment="1">
      <alignment horizontal="left"/>
    </xf>
    <xf numFmtId="0" fontId="69" fillId="0" borderId="3" xfId="0" applyFont="1" applyBorder="1"/>
    <xf numFmtId="0" fontId="70" fillId="0" borderId="4" xfId="0" applyFont="1" applyBorder="1"/>
    <xf numFmtId="0" fontId="69" fillId="0" borderId="9" xfId="0" applyFont="1" applyBorder="1" applyAlignment="1">
      <alignment horizontal="center"/>
    </xf>
    <xf numFmtId="0" fontId="69" fillId="0" borderId="7" xfId="0" applyFont="1" applyBorder="1" applyAlignment="1">
      <alignment horizontal="center"/>
    </xf>
    <xf numFmtId="165" fontId="69" fillId="0" borderId="14" xfId="0" applyNumberFormat="1" applyFont="1" applyBorder="1" applyAlignment="1">
      <alignment horizontal="center" vertical="center"/>
    </xf>
    <xf numFmtId="0" fontId="69" fillId="0" borderId="8" xfId="0" applyFont="1" applyBorder="1" applyAlignment="1">
      <alignment horizontal="center"/>
    </xf>
    <xf numFmtId="165" fontId="69" fillId="0" borderId="8" xfId="0" applyNumberFormat="1" applyFont="1" applyBorder="1" applyAlignment="1">
      <alignment vertical="center"/>
    </xf>
    <xf numFmtId="0" fontId="69" fillId="0" borderId="8" xfId="0" applyFont="1" applyBorder="1" applyAlignment="1">
      <alignment horizontal="center" vertical="center"/>
    </xf>
    <xf numFmtId="49" fontId="70" fillId="0" borderId="2" xfId="0" applyNumberFormat="1" applyFont="1" applyBorder="1" applyAlignment="1">
      <alignment horizontal="center"/>
    </xf>
    <xf numFmtId="165" fontId="70" fillId="0" borderId="2" xfId="0" applyNumberFormat="1" applyFont="1" applyBorder="1" applyAlignment="1">
      <alignment horizontal="center"/>
    </xf>
    <xf numFmtId="165" fontId="70" fillId="0" borderId="2" xfId="0" applyNumberFormat="1" applyFont="1" applyBorder="1"/>
    <xf numFmtId="165" fontId="70" fillId="0" borderId="2" xfId="0" applyNumberFormat="1" applyFont="1" applyBorder="1" applyAlignment="1">
      <alignment horizontal="left" indent="1"/>
    </xf>
    <xf numFmtId="0" fontId="69" fillId="0" borderId="2" xfId="0" applyFont="1" applyBorder="1"/>
    <xf numFmtId="165" fontId="69" fillId="0" borderId="2" xfId="0" applyNumberFormat="1" applyFont="1" applyBorder="1" applyAlignment="1"/>
    <xf numFmtId="165" fontId="71" fillId="0" borderId="2" xfId="0" applyNumberFormat="1" applyFont="1" applyBorder="1" applyAlignment="1">
      <alignment horizontal="left" indent="1"/>
    </xf>
    <xf numFmtId="0" fontId="69" fillId="0" borderId="8" xfId="0" applyFont="1" applyBorder="1"/>
    <xf numFmtId="0" fontId="70" fillId="0" borderId="8" xfId="0" applyFont="1" applyBorder="1"/>
    <xf numFmtId="165" fontId="70" fillId="0" borderId="12" xfId="0" applyNumberFormat="1" applyFont="1" applyBorder="1" applyAlignment="1"/>
    <xf numFmtId="165" fontId="70" fillId="0" borderId="8" xfId="0" applyNumberFormat="1" applyFont="1" applyBorder="1" applyAlignment="1"/>
    <xf numFmtId="165" fontId="69" fillId="0" borderId="8" xfId="0" applyNumberFormat="1" applyFont="1" applyBorder="1" applyAlignment="1">
      <alignment horizontal="left" indent="1"/>
    </xf>
    <xf numFmtId="165" fontId="70" fillId="0" borderId="8" xfId="0" applyNumberFormat="1" applyFont="1" applyBorder="1" applyAlignment="1">
      <alignment horizontal="left" indent="1"/>
    </xf>
    <xf numFmtId="165" fontId="70" fillId="0" borderId="11" xfId="0" applyNumberFormat="1" applyFont="1" applyBorder="1"/>
    <xf numFmtId="0" fontId="70" fillId="0" borderId="14" xfId="0" applyFont="1" applyBorder="1"/>
    <xf numFmtId="0" fontId="69" fillId="0" borderId="0" xfId="0" applyFont="1" applyBorder="1"/>
    <xf numFmtId="165" fontId="70" fillId="0" borderId="0" xfId="0" applyNumberFormat="1" applyFont="1" applyBorder="1"/>
    <xf numFmtId="0" fontId="70" fillId="0" borderId="15" xfId="0" applyFont="1" applyBorder="1"/>
    <xf numFmtId="0" fontId="73" fillId="0" borderId="0" xfId="0" applyFont="1" applyBorder="1" applyAlignment="1"/>
    <xf numFmtId="0" fontId="70" fillId="0" borderId="0" xfId="0" applyFont="1" applyBorder="1" applyAlignment="1"/>
    <xf numFmtId="0" fontId="70" fillId="0" borderId="13" xfId="0" applyFont="1" applyBorder="1"/>
    <xf numFmtId="165" fontId="69" fillId="0" borderId="3" xfId="0" applyNumberFormat="1" applyFont="1" applyBorder="1"/>
    <xf numFmtId="49" fontId="70" fillId="0" borderId="15" xfId="0" applyNumberFormat="1" applyFont="1" applyBorder="1" applyAlignment="1">
      <alignment horizontal="center"/>
    </xf>
    <xf numFmtId="165" fontId="70" fillId="0" borderId="6" xfId="3" applyFont="1" applyBorder="1" applyAlignment="1">
      <alignment horizontal="center"/>
    </xf>
    <xf numFmtId="0" fontId="70" fillId="0" borderId="9" xfId="3" applyNumberFormat="1" applyFont="1" applyBorder="1" applyAlignment="1">
      <alignment horizontal="center"/>
    </xf>
    <xf numFmtId="2" fontId="70" fillId="0" borderId="6" xfId="3" applyNumberFormat="1" applyFont="1" applyBorder="1" applyAlignment="1">
      <alignment horizontal="center"/>
    </xf>
    <xf numFmtId="165" fontId="70" fillId="0" borderId="6" xfId="0" applyNumberFormat="1" applyFont="1" applyBorder="1" applyAlignment="1">
      <alignment horizontal="center"/>
    </xf>
    <xf numFmtId="0" fontId="70" fillId="0" borderId="6" xfId="0" quotePrefix="1" applyNumberFormat="1" applyFont="1" applyBorder="1" applyAlignment="1">
      <alignment horizontal="center"/>
    </xf>
    <xf numFmtId="0" fontId="70" fillId="0" borderId="2" xfId="0" applyFont="1" applyBorder="1" applyAlignment="1">
      <alignment horizontal="center"/>
    </xf>
    <xf numFmtId="165" fontId="70" fillId="0" borderId="2" xfId="0" applyNumberFormat="1" applyFont="1" applyBorder="1" applyAlignment="1"/>
    <xf numFmtId="165" fontId="69" fillId="0" borderId="2" xfId="0" applyNumberFormat="1" applyFont="1" applyBorder="1"/>
    <xf numFmtId="0" fontId="70" fillId="0" borderId="11" xfId="0" applyFont="1" applyBorder="1"/>
    <xf numFmtId="0" fontId="69" fillId="0" borderId="9" xfId="0" applyFont="1" applyBorder="1"/>
    <xf numFmtId="0" fontId="69" fillId="0" borderId="12" xfId="0" applyFont="1" applyBorder="1"/>
    <xf numFmtId="0" fontId="69" fillId="0" borderId="1" xfId="0" applyFont="1" applyBorder="1"/>
    <xf numFmtId="0" fontId="70" fillId="0" borderId="19" xfId="0" applyFont="1" applyBorder="1" applyAlignment="1">
      <alignment horizontal="center"/>
    </xf>
    <xf numFmtId="0" fontId="70" fillId="0" borderId="20" xfId="0" applyFont="1" applyBorder="1" applyAlignment="1"/>
    <xf numFmtId="0" fontId="70" fillId="0" borderId="21" xfId="0" applyFont="1" applyBorder="1"/>
    <xf numFmtId="0" fontId="70" fillId="0" borderId="19" xfId="0" applyFont="1" applyBorder="1" applyAlignment="1"/>
    <xf numFmtId="165" fontId="70" fillId="0" borderId="19" xfId="0" applyNumberFormat="1" applyFont="1" applyBorder="1" applyAlignment="1">
      <alignment horizontal="center"/>
    </xf>
    <xf numFmtId="165" fontId="70" fillId="0" borderId="25" xfId="0" quotePrefix="1" applyNumberFormat="1" applyFont="1" applyBorder="1" applyAlignment="1">
      <alignment horizontal="center"/>
    </xf>
    <xf numFmtId="165" fontId="70" fillId="0" borderId="25" xfId="0" applyNumberFormat="1" applyFont="1" applyBorder="1"/>
    <xf numFmtId="0" fontId="69" fillId="0" borderId="27" xfId="0" applyFont="1" applyBorder="1"/>
    <xf numFmtId="0" fontId="70" fillId="0" borderId="27" xfId="0" applyFont="1" applyBorder="1"/>
    <xf numFmtId="165" fontId="70" fillId="0" borderId="28" xfId="0" applyNumberFormat="1" applyFont="1" applyBorder="1" applyAlignment="1"/>
    <xf numFmtId="165" fontId="70" fillId="0" borderId="27" xfId="0" applyNumberFormat="1" applyFont="1" applyBorder="1" applyAlignment="1"/>
    <xf numFmtId="165" fontId="70" fillId="0" borderId="27" xfId="0" applyNumberFormat="1" applyFont="1" applyBorder="1"/>
    <xf numFmtId="165" fontId="70" fillId="0" borderId="8" xfId="3" applyFont="1" applyBorder="1" applyAlignment="1">
      <alignment horizontal="left" indent="1"/>
    </xf>
    <xf numFmtId="0" fontId="2" fillId="0" borderId="7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2" fontId="0" fillId="0" borderId="0" xfId="0" applyNumberFormat="1" applyFont="1" applyBorder="1" applyAlignment="1">
      <alignment horizontal="right" vertical="center" wrapText="1"/>
    </xf>
    <xf numFmtId="4" fontId="0" fillId="0" borderId="0" xfId="0" applyNumberFormat="1" applyFont="1" applyBorder="1" applyAlignment="1">
      <alignment horizontal="center" vertical="center" wrapText="1"/>
    </xf>
    <xf numFmtId="0" fontId="39" fillId="0" borderId="0" xfId="0" applyFont="1" applyBorder="1" applyAlignment="1">
      <alignment horizontal="justify" vertical="top" wrapText="1"/>
    </xf>
    <xf numFmtId="0" fontId="17" fillId="0" borderId="0" xfId="2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17" fillId="0" borderId="0" xfId="2" applyAlignment="1">
      <alignment horizontal="left"/>
    </xf>
    <xf numFmtId="0" fontId="26" fillId="0" borderId="117" xfId="2" applyFont="1" applyBorder="1" applyAlignment="1">
      <alignment horizontal="center" wrapText="1"/>
    </xf>
    <xf numFmtId="0" fontId="17" fillId="0" borderId="0" xfId="2" applyAlignment="1">
      <alignment horizontal="center"/>
    </xf>
    <xf numFmtId="0" fontId="12" fillId="0" borderId="9" xfId="0" applyFont="1" applyBorder="1" applyAlignment="1">
      <alignment horizontal="center"/>
    </xf>
    <xf numFmtId="0" fontId="14" fillId="0" borderId="20" xfId="0" applyFont="1" applyBorder="1" applyAlignment="1"/>
    <xf numFmtId="0" fontId="14" fillId="0" borderId="21" xfId="0" applyFont="1" applyBorder="1" applyAlignment="1"/>
    <xf numFmtId="0" fontId="0" fillId="0" borderId="0" xfId="0" applyFont="1" applyBorder="1" applyAlignment="1">
      <alignment vertical="center" wrapText="1"/>
    </xf>
    <xf numFmtId="0" fontId="0" fillId="0" borderId="4" xfId="0" applyBorder="1"/>
    <xf numFmtId="0" fontId="0" fillId="0" borderId="5" xfId="0" applyBorder="1"/>
    <xf numFmtId="0" fontId="70" fillId="0" borderId="0" xfId="0" applyFont="1" applyBorder="1" applyAlignment="1">
      <alignment horizontal="center"/>
    </xf>
    <xf numFmtId="0" fontId="49" fillId="0" borderId="0" xfId="0" applyFont="1" applyAlignment="1">
      <alignment horizontal="left" vertical="top" wrapText="1"/>
    </xf>
    <xf numFmtId="0" fontId="0" fillId="0" borderId="0" xfId="0" applyAlignment="1">
      <alignment vertical="top" wrapText="1"/>
    </xf>
    <xf numFmtId="0" fontId="3" fillId="0" borderId="2" xfId="0" applyFont="1" applyBorder="1" applyAlignment="1">
      <alignment horizontal="left" vertical="top" wrapText="1"/>
    </xf>
    <xf numFmtId="0" fontId="2" fillId="0" borderId="7" xfId="0" applyFont="1" applyBorder="1" applyAlignment="1">
      <alignment horizontal="center" vertical="top" wrapText="1"/>
    </xf>
    <xf numFmtId="0" fontId="2" fillId="0" borderId="7" xfId="0" quotePrefix="1" applyFont="1" applyBorder="1" applyAlignment="1">
      <alignment horizontal="center" vertical="top" wrapText="1"/>
    </xf>
    <xf numFmtId="0" fontId="2" fillId="0" borderId="6" xfId="0" quotePrefix="1" applyFont="1" applyBorder="1" applyAlignment="1">
      <alignment horizontal="center" vertical="top" wrapText="1"/>
    </xf>
    <xf numFmtId="0" fontId="0" fillId="0" borderId="130" xfId="0" applyBorder="1" applyAlignment="1">
      <alignment horizontal="center" vertical="top" wrapText="1"/>
    </xf>
    <xf numFmtId="0" fontId="0" fillId="0" borderId="130" xfId="0" applyBorder="1" applyAlignment="1">
      <alignment vertical="top" wrapText="1"/>
    </xf>
    <xf numFmtId="165" fontId="0" fillId="0" borderId="130" xfId="1" applyFont="1" applyBorder="1" applyAlignment="1">
      <alignment horizontal="right" vertical="top" wrapText="1"/>
    </xf>
    <xf numFmtId="1" fontId="0" fillId="0" borderId="130" xfId="0" applyNumberFormat="1" applyBorder="1" applyAlignment="1">
      <alignment horizontal="center" vertical="top" wrapText="1"/>
    </xf>
    <xf numFmtId="168" fontId="0" fillId="0" borderId="130" xfId="1" applyNumberFormat="1" applyFont="1" applyBorder="1" applyAlignment="1">
      <alignment horizontal="right" vertical="top" wrapText="1"/>
    </xf>
    <xf numFmtId="165" fontId="0" fillId="0" borderId="130" xfId="1" applyFont="1" applyBorder="1" applyAlignment="1">
      <alignment vertical="top" wrapText="1"/>
    </xf>
    <xf numFmtId="165" fontId="0" fillId="0" borderId="130" xfId="1" applyFont="1" applyBorder="1" applyAlignment="1">
      <alignment horizontal="center" vertical="top" wrapText="1"/>
    </xf>
    <xf numFmtId="168" fontId="0" fillId="0" borderId="130" xfId="1" applyNumberFormat="1" applyFont="1" applyBorder="1" applyAlignment="1">
      <alignment horizontal="center" vertical="top" wrapText="1"/>
    </xf>
    <xf numFmtId="0" fontId="0" fillId="0" borderId="141" xfId="0" applyFont="1" applyBorder="1" applyAlignment="1">
      <alignment horizontal="left" vertical="top" wrapText="1"/>
    </xf>
    <xf numFmtId="165" fontId="0" fillId="0" borderId="129" xfId="1" applyFont="1" applyBorder="1" applyAlignment="1">
      <alignment horizontal="center" vertical="top" wrapText="1"/>
    </xf>
    <xf numFmtId="1" fontId="0" fillId="0" borderId="128" xfId="0" applyNumberFormat="1" applyBorder="1" applyAlignment="1">
      <alignment horizontal="center" vertical="top" wrapText="1"/>
    </xf>
    <xf numFmtId="0" fontId="0" fillId="0" borderId="128" xfId="0" applyBorder="1" applyAlignment="1">
      <alignment vertical="top" wrapText="1"/>
    </xf>
    <xf numFmtId="165" fontId="0" fillId="0" borderId="127" xfId="1" applyFont="1" applyBorder="1" applyAlignment="1">
      <alignment horizontal="center" vertical="top" wrapText="1"/>
    </xf>
    <xf numFmtId="0" fontId="0" fillId="0" borderId="127" xfId="0" applyBorder="1" applyAlignment="1">
      <alignment horizontal="center" vertical="top" wrapText="1"/>
    </xf>
    <xf numFmtId="165" fontId="0" fillId="0" borderId="127" xfId="1" applyFont="1" applyBorder="1" applyAlignment="1">
      <alignment horizontal="right" vertical="top" wrapText="1"/>
    </xf>
    <xf numFmtId="165" fontId="0" fillId="0" borderId="128" xfId="1" applyFont="1" applyBorder="1" applyAlignment="1">
      <alignment vertical="top" wrapText="1"/>
    </xf>
    <xf numFmtId="168" fontId="0" fillId="0" borderId="127" xfId="1" applyNumberFormat="1" applyFont="1" applyBorder="1" applyAlignment="1">
      <alignment horizontal="center" vertical="top" wrapText="1"/>
    </xf>
    <xf numFmtId="165" fontId="0" fillId="0" borderId="127" xfId="1" applyFont="1" applyBorder="1" applyAlignment="1">
      <alignment vertical="top" wrapText="1"/>
    </xf>
    <xf numFmtId="0" fontId="0" fillId="0" borderId="141" xfId="0" applyBorder="1" applyAlignment="1">
      <alignment horizontal="center" vertical="top" wrapText="1"/>
    </xf>
    <xf numFmtId="0" fontId="2" fillId="0" borderId="141" xfId="0" applyFont="1" applyBorder="1" applyAlignment="1">
      <alignment horizontal="center" vertical="top" wrapText="1"/>
    </xf>
    <xf numFmtId="165" fontId="0" fillId="0" borderId="131" xfId="1" applyFont="1" applyBorder="1" applyAlignment="1">
      <alignment horizontal="center" vertical="top" wrapText="1"/>
    </xf>
    <xf numFmtId="0" fontId="0" fillId="0" borderId="140" xfId="0" applyBorder="1" applyAlignment="1">
      <alignment horizontal="center" vertical="top" wrapText="1"/>
    </xf>
    <xf numFmtId="0" fontId="0" fillId="0" borderId="142" xfId="0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 wrapText="1"/>
    </xf>
    <xf numFmtId="165" fontId="0" fillId="0" borderId="0" xfId="1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168" fontId="0" fillId="0" borderId="0" xfId="1" applyNumberFormat="1" applyFont="1" applyBorder="1" applyAlignment="1">
      <alignment horizontal="center" vertical="top" wrapText="1"/>
    </xf>
    <xf numFmtId="165" fontId="0" fillId="0" borderId="0" xfId="0" applyNumberFormat="1" applyBorder="1" applyAlignment="1">
      <alignment vertical="top" wrapText="1"/>
    </xf>
    <xf numFmtId="165" fontId="0" fillId="0" borderId="0" xfId="1" applyFont="1" applyBorder="1" applyAlignment="1">
      <alignment vertical="top" wrapText="1"/>
    </xf>
    <xf numFmtId="0" fontId="0" fillId="0" borderId="145" xfId="0" applyBorder="1" applyAlignment="1">
      <alignment vertical="top" wrapText="1"/>
    </xf>
    <xf numFmtId="0" fontId="0" fillId="0" borderId="145" xfId="0" applyBorder="1" applyAlignment="1">
      <alignment horizontal="center" vertical="top" wrapText="1"/>
    </xf>
    <xf numFmtId="168" fontId="0" fillId="0" borderId="146" xfId="1" applyNumberFormat="1" applyFont="1" applyBorder="1" applyAlignment="1">
      <alignment horizontal="center" vertical="top" wrapText="1"/>
    </xf>
    <xf numFmtId="165" fontId="0" fillId="0" borderId="147" xfId="1" applyFont="1" applyBorder="1" applyAlignment="1">
      <alignment vertical="top" wrapText="1"/>
    </xf>
    <xf numFmtId="168" fontId="0" fillId="0" borderId="147" xfId="1" applyNumberFormat="1" applyFont="1" applyBorder="1" applyAlignment="1">
      <alignment horizontal="center" vertical="top" wrapText="1"/>
    </xf>
    <xf numFmtId="165" fontId="0" fillId="0" borderId="148" xfId="1" applyFont="1" applyBorder="1" applyAlignment="1">
      <alignment vertical="top" wrapText="1"/>
    </xf>
    <xf numFmtId="0" fontId="0" fillId="0" borderId="14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3" fillId="0" borderId="0" xfId="0" applyFont="1" applyBorder="1" applyAlignment="1">
      <alignment horizontal="left" vertical="top" wrapText="1"/>
    </xf>
    <xf numFmtId="168" fontId="0" fillId="0" borderId="130" xfId="1" applyNumberFormat="1" applyFont="1" applyBorder="1" applyAlignment="1">
      <alignment vertical="top" wrapText="1"/>
    </xf>
    <xf numFmtId="168" fontId="0" fillId="0" borderId="127" xfId="1" applyNumberFormat="1" applyFont="1" applyBorder="1" applyAlignment="1">
      <alignment vertical="top" wrapText="1"/>
    </xf>
    <xf numFmtId="165" fontId="0" fillId="0" borderId="149" xfId="0" applyNumberFormat="1" applyBorder="1" applyAlignment="1">
      <alignment vertical="top" wrapText="1"/>
    </xf>
    <xf numFmtId="165" fontId="0" fillId="0" borderId="146" xfId="0" applyNumberFormat="1" applyBorder="1" applyAlignment="1">
      <alignment vertical="top" wrapText="1"/>
    </xf>
    <xf numFmtId="165" fontId="0" fillId="0" borderId="142" xfId="1" applyFont="1" applyBorder="1" applyAlignment="1">
      <alignment vertical="top" wrapText="1"/>
    </xf>
    <xf numFmtId="165" fontId="2" fillId="0" borderId="141" xfId="1" applyFont="1" applyBorder="1" applyAlignment="1">
      <alignment horizontal="center" vertical="top" wrapText="1"/>
    </xf>
    <xf numFmtId="168" fontId="2" fillId="0" borderId="141" xfId="1" applyNumberFormat="1" applyFont="1" applyBorder="1" applyAlignment="1">
      <alignment horizontal="center" vertical="top" wrapText="1"/>
    </xf>
    <xf numFmtId="165" fontId="2" fillId="0" borderId="141" xfId="0" applyNumberFormat="1" applyFont="1" applyBorder="1" applyAlignment="1">
      <alignment vertical="top" wrapText="1"/>
    </xf>
    <xf numFmtId="165" fontId="2" fillId="0" borderId="141" xfId="1" applyFont="1" applyBorder="1" applyAlignment="1">
      <alignment vertical="top" wrapText="1"/>
    </xf>
    <xf numFmtId="0" fontId="4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49" fillId="0" borderId="9" xfId="0" applyFont="1" applyBorder="1" applyAlignment="1">
      <alignment vertical="center"/>
    </xf>
    <xf numFmtId="0" fontId="49" fillId="0" borderId="10" xfId="0" applyFont="1" applyBorder="1" applyAlignment="1">
      <alignment vertical="center"/>
    </xf>
    <xf numFmtId="0" fontId="49" fillId="0" borderId="11" xfId="0" applyFont="1" applyBorder="1" applyAlignment="1">
      <alignment vertical="center"/>
    </xf>
    <xf numFmtId="0" fontId="49" fillId="0" borderId="2" xfId="0" applyFont="1" applyBorder="1" applyAlignment="1">
      <alignment vertical="center"/>
    </xf>
    <xf numFmtId="0" fontId="49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vertical="center"/>
    </xf>
    <xf numFmtId="169" fontId="0" fillId="0" borderId="2" xfId="0" applyNumberFormat="1" applyBorder="1" applyAlignment="1">
      <alignment vertical="center"/>
    </xf>
    <xf numFmtId="4" fontId="0" fillId="0" borderId="2" xfId="0" applyNumberFormat="1" applyBorder="1" applyAlignment="1">
      <alignment vertical="center"/>
    </xf>
    <xf numFmtId="170" fontId="0" fillId="0" borderId="2" xfId="1" applyNumberFormat="1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39" fillId="0" borderId="2" xfId="0" applyFont="1" applyBorder="1" applyAlignment="1">
      <alignment vertical="center"/>
    </xf>
    <xf numFmtId="0" fontId="39" fillId="0" borderId="2" xfId="0" applyFont="1" applyBorder="1" applyAlignment="1">
      <alignment horizontal="center" vertical="center"/>
    </xf>
    <xf numFmtId="0" fontId="49" fillId="0" borderId="14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49" fillId="0" borderId="1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39" fillId="0" borderId="10" xfId="0" applyFont="1" applyBorder="1" applyAlignment="1">
      <alignment vertical="center"/>
    </xf>
    <xf numFmtId="0" fontId="39" fillId="0" borderId="10" xfId="0" applyFont="1" applyBorder="1" applyAlignment="1">
      <alignment horizontal="center" vertical="center"/>
    </xf>
    <xf numFmtId="0" fontId="39" fillId="0" borderId="11" xfId="0" applyFont="1" applyBorder="1" applyAlignment="1">
      <alignment vertical="center"/>
    </xf>
    <xf numFmtId="0" fontId="22" fillId="0" borderId="0" xfId="0" applyFont="1"/>
    <xf numFmtId="165" fontId="22" fillId="0" borderId="0" xfId="0" applyNumberFormat="1" applyFont="1"/>
    <xf numFmtId="0" fontId="23" fillId="0" borderId="0" xfId="0" applyFont="1"/>
    <xf numFmtId="0" fontId="22" fillId="0" borderId="9" xfId="0" applyFont="1" applyBorder="1"/>
    <xf numFmtId="0" fontId="22" fillId="0" borderId="10" xfId="0" applyFont="1" applyBorder="1"/>
    <xf numFmtId="0" fontId="23" fillId="0" borderId="10" xfId="0" applyFont="1" applyBorder="1"/>
    <xf numFmtId="165" fontId="23" fillId="0" borderId="12" xfId="0" applyNumberFormat="1" applyFont="1" applyBorder="1" applyAlignment="1">
      <alignment horizontal="left"/>
    </xf>
    <xf numFmtId="0" fontId="23" fillId="0" borderId="3" xfId="0" applyFont="1" applyBorder="1"/>
    <xf numFmtId="0" fontId="22" fillId="0" borderId="4" xfId="0" applyFont="1" applyBorder="1"/>
    <xf numFmtId="0" fontId="23" fillId="0" borderId="9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165" fontId="23" fillId="0" borderId="14" xfId="0" applyNumberFormat="1" applyFont="1" applyBorder="1" applyAlignment="1">
      <alignment horizontal="center" vertical="center"/>
    </xf>
    <xf numFmtId="0" fontId="23" fillId="0" borderId="27" xfId="0" applyFont="1" applyBorder="1"/>
    <xf numFmtId="0" fontId="22" fillId="0" borderId="27" xfId="0" applyFont="1" applyBorder="1"/>
    <xf numFmtId="165" fontId="22" fillId="0" borderId="28" xfId="0" applyNumberFormat="1" applyFont="1" applyBorder="1" applyAlignment="1"/>
    <xf numFmtId="165" fontId="22" fillId="0" borderId="27" xfId="0" applyNumberFormat="1" applyFont="1" applyBorder="1" applyAlignment="1"/>
    <xf numFmtId="165" fontId="23" fillId="0" borderId="27" xfId="0" applyNumberFormat="1" applyFont="1" applyBorder="1"/>
    <xf numFmtId="0" fontId="22" fillId="0" borderId="15" xfId="0" applyFont="1" applyBorder="1"/>
    <xf numFmtId="0" fontId="23" fillId="0" borderId="0" xfId="0" applyFont="1" applyBorder="1"/>
    <xf numFmtId="165" fontId="22" fillId="0" borderId="0" xfId="0" applyNumberFormat="1" applyFont="1" applyBorder="1"/>
    <xf numFmtId="0" fontId="74" fillId="0" borderId="0" xfId="0" applyFont="1" applyBorder="1" applyAlignment="1"/>
    <xf numFmtId="0" fontId="22" fillId="0" borderId="13" xfId="0" applyFont="1" applyBorder="1"/>
    <xf numFmtId="165" fontId="14" fillId="0" borderId="19" xfId="1" applyFont="1" applyBorder="1" applyAlignment="1">
      <alignment horizontal="center"/>
    </xf>
    <xf numFmtId="2" fontId="14" fillId="0" borderId="19" xfId="0" applyNumberFormat="1" applyFont="1" applyBorder="1" applyAlignment="1">
      <alignment horizontal="center"/>
    </xf>
    <xf numFmtId="165" fontId="14" fillId="0" borderId="19" xfId="0" applyNumberFormat="1" applyFont="1" applyBorder="1" applyAlignment="1">
      <alignment horizontal="center"/>
    </xf>
    <xf numFmtId="0" fontId="14" fillId="0" borderId="19" xfId="0" quotePrefix="1" applyNumberFormat="1" applyFont="1" applyBorder="1" applyAlignment="1">
      <alignment horizontal="center"/>
    </xf>
    <xf numFmtId="165" fontId="14" fillId="0" borderId="16" xfId="0" applyNumberFormat="1" applyFont="1" applyBorder="1"/>
    <xf numFmtId="0" fontId="14" fillId="0" borderId="19" xfId="0" applyFont="1" applyBorder="1" applyAlignment="1">
      <alignment horizontal="center"/>
    </xf>
    <xf numFmtId="0" fontId="14" fillId="0" borderId="19" xfId="1" applyNumberFormat="1" applyFont="1" applyBorder="1" applyAlignment="1">
      <alignment horizontal="center"/>
    </xf>
    <xf numFmtId="49" fontId="14" fillId="0" borderId="20" xfId="0" applyNumberFormat="1" applyFont="1" applyBorder="1" applyAlignment="1">
      <alignment horizontal="left"/>
    </xf>
    <xf numFmtId="49" fontId="14" fillId="0" borderId="21" xfId="0" applyNumberFormat="1" applyFont="1" applyBorder="1" applyAlignment="1">
      <alignment horizontal="left"/>
    </xf>
    <xf numFmtId="0" fontId="14" fillId="0" borderId="25" xfId="0" quotePrefix="1" applyNumberFormat="1" applyFont="1" applyBorder="1" applyAlignment="1">
      <alignment horizontal="center"/>
    </xf>
    <xf numFmtId="0" fontId="14" fillId="0" borderId="20" xfId="0" applyNumberFormat="1" applyFont="1" applyBorder="1" applyAlignment="1">
      <alignment horizontal="center"/>
    </xf>
    <xf numFmtId="0" fontId="14" fillId="0" borderId="25" xfId="0" applyNumberFormat="1" applyFont="1" applyBorder="1" applyAlignment="1">
      <alignment horizontal="center"/>
    </xf>
    <xf numFmtId="165" fontId="14" fillId="0" borderId="25" xfId="0" applyNumberFormat="1" applyFont="1" applyBorder="1"/>
    <xf numFmtId="0" fontId="14" fillId="0" borderId="11" xfId="0" applyFont="1" applyBorder="1"/>
    <xf numFmtId="0" fontId="14" fillId="0" borderId="0" xfId="0" applyFont="1" applyBorder="1" applyAlignment="1"/>
    <xf numFmtId="0" fontId="14" fillId="0" borderId="12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/>
    <xf numFmtId="0" fontId="12" fillId="0" borderId="1" xfId="0" applyFont="1" applyBorder="1" applyAlignment="1">
      <alignment horizontal="center"/>
    </xf>
    <xf numFmtId="0" fontId="14" fillId="0" borderId="13" xfId="0" applyFont="1" applyBorder="1"/>
    <xf numFmtId="0" fontId="12" fillId="0" borderId="9" xfId="0" applyFont="1" applyBorder="1"/>
    <xf numFmtId="0" fontId="12" fillId="0" borderId="12" xfId="0" applyFont="1" applyBorder="1"/>
    <xf numFmtId="0" fontId="12" fillId="0" borderId="1" xfId="0" applyFont="1" applyBorder="1"/>
    <xf numFmtId="49" fontId="14" fillId="0" borderId="18" xfId="0" quotePrefix="1" applyNumberFormat="1" applyFont="1" applyBorder="1" applyAlignment="1">
      <alignment horizontal="center"/>
    </xf>
    <xf numFmtId="165" fontId="14" fillId="0" borderId="16" xfId="1" applyFont="1" applyBorder="1" applyAlignment="1">
      <alignment horizontal="center"/>
    </xf>
    <xf numFmtId="0" fontId="14" fillId="0" borderId="17" xfId="1" applyNumberFormat="1" applyFont="1" applyBorder="1" applyAlignment="1">
      <alignment horizontal="center"/>
    </xf>
    <xf numFmtId="2" fontId="14" fillId="0" borderId="16" xfId="1" applyNumberFormat="1" applyFont="1" applyBorder="1" applyAlignment="1">
      <alignment horizontal="center"/>
    </xf>
    <xf numFmtId="0" fontId="14" fillId="0" borderId="16" xfId="0" quotePrefix="1" applyNumberFormat="1" applyFont="1" applyBorder="1" applyAlignment="1">
      <alignment horizontal="center"/>
    </xf>
    <xf numFmtId="165" fontId="14" fillId="0" borderId="16" xfId="0" quotePrefix="1" applyNumberFormat="1" applyFont="1" applyBorder="1" applyAlignment="1">
      <alignment horizontal="center"/>
    </xf>
    <xf numFmtId="165" fontId="14" fillId="0" borderId="19" xfId="0" quotePrefix="1" applyNumberFormat="1" applyFont="1" applyBorder="1" applyAlignment="1">
      <alignment horizontal="center"/>
    </xf>
    <xf numFmtId="0" fontId="14" fillId="0" borderId="20" xfId="1" applyNumberFormat="1" applyFont="1" applyBorder="1" applyAlignment="1">
      <alignment horizontal="center"/>
    </xf>
    <xf numFmtId="165" fontId="14" fillId="0" borderId="25" xfId="1" applyFont="1" applyBorder="1" applyAlignment="1">
      <alignment horizontal="center"/>
    </xf>
    <xf numFmtId="165" fontId="14" fillId="0" borderId="25" xfId="0" quotePrefix="1" applyNumberFormat="1" applyFont="1" applyBorder="1" applyAlignment="1">
      <alignment horizontal="center"/>
    </xf>
    <xf numFmtId="0" fontId="14" fillId="0" borderId="19" xfId="0" applyFont="1" applyBorder="1" applyAlignment="1"/>
    <xf numFmtId="165" fontId="12" fillId="0" borderId="32" xfId="0" applyNumberFormat="1" applyFont="1" applyBorder="1"/>
    <xf numFmtId="165" fontId="14" fillId="0" borderId="32" xfId="0" quotePrefix="1" applyNumberFormat="1" applyFont="1" applyBorder="1" applyAlignment="1">
      <alignment horizontal="center"/>
    </xf>
    <xf numFmtId="165" fontId="14" fillId="0" borderId="32" xfId="0" applyNumberFormat="1" applyFont="1" applyBorder="1"/>
    <xf numFmtId="165" fontId="12" fillId="0" borderId="32" xfId="0" applyNumberFormat="1" applyFont="1" applyBorder="1" applyAlignment="1">
      <alignment horizontal="left" indent="1"/>
    </xf>
    <xf numFmtId="165" fontId="14" fillId="0" borderId="22" xfId="1" applyFont="1" applyBorder="1" applyAlignment="1">
      <alignment horizontal="center"/>
    </xf>
    <xf numFmtId="165" fontId="12" fillId="0" borderId="19" xfId="1" applyFont="1" applyBorder="1" applyAlignment="1">
      <alignment horizontal="center"/>
    </xf>
    <xf numFmtId="165" fontId="12" fillId="0" borderId="25" xfId="0" quotePrefix="1" applyNumberFormat="1" applyFont="1" applyBorder="1" applyAlignment="1">
      <alignment horizontal="center"/>
    </xf>
    <xf numFmtId="165" fontId="12" fillId="0" borderId="19" xfId="0" quotePrefix="1" applyNumberFormat="1" applyFont="1" applyBorder="1" applyAlignment="1">
      <alignment horizontal="center"/>
    </xf>
    <xf numFmtId="165" fontId="12" fillId="0" borderId="25" xfId="0" applyNumberFormat="1" applyFont="1" applyBorder="1"/>
    <xf numFmtId="165" fontId="14" fillId="0" borderId="20" xfId="0" applyNumberFormat="1" applyFont="1" applyBorder="1" applyAlignment="1"/>
    <xf numFmtId="165" fontId="14" fillId="0" borderId="19" xfId="0" applyNumberFormat="1" applyFont="1" applyBorder="1" applyAlignment="1"/>
    <xf numFmtId="165" fontId="14" fillId="0" borderId="26" xfId="0" applyNumberFormat="1" applyFont="1" applyBorder="1" applyAlignment="1">
      <alignment horizontal="left" indent="1"/>
    </xf>
    <xf numFmtId="165" fontId="14" fillId="0" borderId="26" xfId="0" quotePrefix="1" applyNumberFormat="1" applyFont="1" applyBorder="1" applyAlignment="1">
      <alignment horizontal="center"/>
    </xf>
    <xf numFmtId="2" fontId="0" fillId="0" borderId="0" xfId="0" applyNumberFormat="1"/>
    <xf numFmtId="1" fontId="0" fillId="0" borderId="0" xfId="0" applyNumberFormat="1" applyAlignment="1">
      <alignment horizontal="center"/>
    </xf>
    <xf numFmtId="0" fontId="78" fillId="0" borderId="6" xfId="0" applyFont="1" applyBorder="1"/>
    <xf numFmtId="2" fontId="78" fillId="0" borderId="6" xfId="0" applyNumberFormat="1" applyFont="1" applyBorder="1"/>
    <xf numFmtId="1" fontId="78" fillId="0" borderId="6" xfId="0" applyNumberFormat="1" applyFont="1" applyBorder="1" applyAlignment="1">
      <alignment horizontal="center"/>
    </xf>
    <xf numFmtId="0" fontId="78" fillId="0" borderId="3" xfId="0" applyFont="1" applyBorder="1"/>
    <xf numFmtId="0" fontId="78" fillId="0" borderId="4" xfId="0" applyFont="1" applyBorder="1"/>
    <xf numFmtId="0" fontId="78" fillId="0" borderId="5" xfId="0" applyFont="1" applyBorder="1"/>
    <xf numFmtId="0" fontId="78" fillId="0" borderId="8" xfId="0" applyFont="1" applyBorder="1"/>
    <xf numFmtId="2" fontId="78" fillId="0" borderId="8" xfId="0" applyNumberFormat="1" applyFont="1" applyBorder="1"/>
    <xf numFmtId="0" fontId="78" fillId="0" borderId="2" xfId="0" applyFont="1" applyBorder="1"/>
    <xf numFmtId="0" fontId="78" fillId="0" borderId="2" xfId="0" applyFont="1" applyBorder="1" applyAlignment="1">
      <alignment horizontal="center"/>
    </xf>
    <xf numFmtId="2" fontId="78" fillId="0" borderId="2" xfId="0" applyNumberFormat="1" applyFont="1" applyBorder="1"/>
    <xf numFmtId="39" fontId="78" fillId="0" borderId="2" xfId="0" applyNumberFormat="1" applyFont="1" applyBorder="1"/>
    <xf numFmtId="2" fontId="0" fillId="0" borderId="10" xfId="0" applyNumberFormat="1" applyBorder="1"/>
    <xf numFmtId="1" fontId="0" fillId="0" borderId="10" xfId="0" applyNumberFormat="1" applyBorder="1" applyAlignment="1">
      <alignment horizontal="center"/>
    </xf>
    <xf numFmtId="0" fontId="79" fillId="0" borderId="0" xfId="0" applyFont="1" applyBorder="1"/>
    <xf numFmtId="2" fontId="79" fillId="0" borderId="0" xfId="0" applyNumberFormat="1" applyFont="1" applyBorder="1"/>
    <xf numFmtId="1" fontId="79" fillId="0" borderId="0" xfId="0" applyNumberFormat="1" applyFont="1" applyBorder="1" applyAlignment="1">
      <alignment horizontal="center"/>
    </xf>
    <xf numFmtId="2" fontId="0" fillId="0" borderId="0" xfId="0" applyNumberFormat="1" applyBorder="1"/>
    <xf numFmtId="1" fontId="0" fillId="0" borderId="0" xfId="0" applyNumberFormat="1" applyBorder="1" applyAlignment="1">
      <alignment horizontal="center"/>
    </xf>
    <xf numFmtId="2" fontId="0" fillId="0" borderId="1" xfId="0" applyNumberFormat="1" applyBorder="1"/>
    <xf numFmtId="1" fontId="0" fillId="0" borderId="1" xfId="0" applyNumberForma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80" fillId="0" borderId="2" xfId="0" applyFont="1" applyBorder="1"/>
    <xf numFmtId="0" fontId="3" fillId="0" borderId="9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15" xfId="0" applyFont="1" applyBorder="1"/>
    <xf numFmtId="0" fontId="3" fillId="0" borderId="13" xfId="0" applyFont="1" applyBorder="1"/>
    <xf numFmtId="0" fontId="49" fillId="0" borderId="0" xfId="0" applyFont="1"/>
    <xf numFmtId="2" fontId="49" fillId="0" borderId="0" xfId="0" applyNumberFormat="1" applyFont="1"/>
    <xf numFmtId="1" fontId="49" fillId="0" borderId="0" xfId="0" applyNumberFormat="1" applyFont="1" applyAlignment="1">
      <alignment horizontal="center"/>
    </xf>
    <xf numFmtId="0" fontId="7" fillId="0" borderId="6" xfId="0" applyFont="1" applyBorder="1"/>
    <xf numFmtId="2" fontId="7" fillId="0" borderId="6" xfId="0" applyNumberFormat="1" applyFont="1" applyBorder="1"/>
    <xf numFmtId="1" fontId="7" fillId="0" borderId="6" xfId="0" applyNumberFormat="1" applyFont="1" applyBorder="1" applyAlignment="1">
      <alignment horizontal="center"/>
    </xf>
    <xf numFmtId="0" fontId="7" fillId="0" borderId="3" xfId="0" applyFont="1" applyBorder="1"/>
    <xf numFmtId="0" fontId="7" fillId="0" borderId="4" xfId="0" applyFont="1" applyBorder="1"/>
    <xf numFmtId="0" fontId="7" fillId="0" borderId="5" xfId="0" applyFont="1" applyBorder="1"/>
    <xf numFmtId="0" fontId="7" fillId="0" borderId="8" xfId="0" applyFont="1" applyBorder="1"/>
    <xf numFmtId="2" fontId="7" fillId="0" borderId="8" xfId="0" applyNumberFormat="1" applyFont="1" applyBorder="1"/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49" fillId="0" borderId="2" xfId="0" quotePrefix="1" applyFont="1" applyBorder="1" applyAlignment="1">
      <alignment horizontal="center"/>
    </xf>
    <xf numFmtId="2" fontId="49" fillId="0" borderId="2" xfId="0" applyNumberFormat="1" applyFont="1" applyBorder="1" applyAlignment="1">
      <alignment horizontal="center"/>
    </xf>
    <xf numFmtId="1" fontId="49" fillId="0" borderId="2" xfId="0" applyNumberFormat="1" applyFont="1" applyBorder="1" applyAlignment="1">
      <alignment horizontal="center"/>
    </xf>
    <xf numFmtId="37" fontId="49" fillId="0" borderId="2" xfId="0" applyNumberFormat="1" applyFont="1" applyBorder="1" applyAlignment="1">
      <alignment horizontal="center"/>
    </xf>
    <xf numFmtId="0" fontId="49" fillId="0" borderId="2" xfId="0" applyFont="1" applyBorder="1" applyAlignment="1">
      <alignment horizontal="center"/>
    </xf>
    <xf numFmtId="2" fontId="7" fillId="0" borderId="2" xfId="0" applyNumberFormat="1" applyFont="1" applyBorder="1"/>
    <xf numFmtId="39" fontId="7" fillId="0" borderId="2" xfId="0" applyNumberFormat="1" applyFont="1" applyBorder="1" applyAlignment="1">
      <alignment horizontal="center"/>
    </xf>
    <xf numFmtId="39" fontId="7" fillId="0" borderId="2" xfId="0" applyNumberFormat="1" applyFont="1" applyBorder="1"/>
    <xf numFmtId="0" fontId="49" fillId="0" borderId="14" xfId="0" applyFont="1" applyBorder="1"/>
    <xf numFmtId="2" fontId="30" fillId="0" borderId="0" xfId="0" applyNumberFormat="1" applyFont="1" applyBorder="1"/>
    <xf numFmtId="1" fontId="30" fillId="0" borderId="0" xfId="0" applyNumberFormat="1" applyFont="1" applyBorder="1" applyAlignment="1">
      <alignment horizontal="center"/>
    </xf>
    <xf numFmtId="0" fontId="49" fillId="0" borderId="15" xfId="0" applyFont="1" applyBorder="1"/>
    <xf numFmtId="2" fontId="49" fillId="0" borderId="0" xfId="0" applyNumberFormat="1" applyFont="1" applyBorder="1"/>
    <xf numFmtId="1" fontId="49" fillId="0" borderId="0" xfId="0" applyNumberFormat="1" applyFont="1" applyBorder="1" applyAlignment="1">
      <alignment horizontal="center"/>
    </xf>
    <xf numFmtId="0" fontId="49" fillId="0" borderId="12" xfId="0" applyFont="1" applyBorder="1"/>
    <xf numFmtId="2" fontId="49" fillId="0" borderId="1" xfId="0" applyNumberFormat="1" applyFont="1" applyBorder="1"/>
    <xf numFmtId="1" fontId="49" fillId="0" borderId="1" xfId="0" applyNumberFormat="1" applyFont="1" applyBorder="1" applyAlignment="1">
      <alignment horizontal="center"/>
    </xf>
    <xf numFmtId="0" fontId="49" fillId="0" borderId="13" xfId="0" applyFont="1" applyBorder="1"/>
    <xf numFmtId="0" fontId="84" fillId="0" borderId="36" xfId="0" applyFont="1" applyBorder="1"/>
    <xf numFmtId="0" fontId="84" fillId="0" borderId="37" xfId="0" applyFont="1" applyBorder="1"/>
    <xf numFmtId="0" fontId="84" fillId="0" borderId="38" xfId="0" applyFont="1" applyBorder="1"/>
    <xf numFmtId="0" fontId="3" fillId="0" borderId="63" xfId="0" applyFont="1" applyBorder="1" applyAlignment="1"/>
    <xf numFmtId="0" fontId="84" fillId="0" borderId="64" xfId="0" applyFont="1" applyBorder="1"/>
    <xf numFmtId="0" fontId="84" fillId="0" borderId="65" xfId="0" applyFont="1" applyBorder="1"/>
    <xf numFmtId="0" fontId="84" fillId="0" borderId="73" xfId="0" applyFont="1" applyBorder="1"/>
    <xf numFmtId="0" fontId="84" fillId="0" borderId="63" xfId="0" applyFont="1" applyBorder="1"/>
    <xf numFmtId="0" fontId="84" fillId="0" borderId="51" xfId="0" applyFont="1" applyBorder="1"/>
    <xf numFmtId="0" fontId="84" fillId="0" borderId="52" xfId="0" applyFont="1" applyBorder="1"/>
    <xf numFmtId="0" fontId="84" fillId="0" borderId="53" xfId="0" applyFont="1" applyBorder="1"/>
    <xf numFmtId="0" fontId="3" fillId="0" borderId="73" xfId="0" applyFont="1" applyBorder="1" applyAlignment="1"/>
    <xf numFmtId="0" fontId="84" fillId="0" borderId="64" xfId="0" applyFont="1" applyBorder="1" applyAlignment="1">
      <alignment vertical="center" wrapText="1"/>
    </xf>
    <xf numFmtId="0" fontId="84" fillId="0" borderId="0" xfId="0" applyFont="1"/>
    <xf numFmtId="0" fontId="84" fillId="0" borderId="73" xfId="0" applyFont="1" applyBorder="1" applyAlignment="1">
      <alignment horizontal="center" vertical="center"/>
    </xf>
    <xf numFmtId="0" fontId="80" fillId="0" borderId="12" xfId="0" applyFont="1" applyBorder="1"/>
    <xf numFmtId="4" fontId="84" fillId="0" borderId="73" xfId="0" applyNumberFormat="1" applyFont="1" applyBorder="1" applyAlignment="1">
      <alignment horizontal="center" vertical="center"/>
    </xf>
    <xf numFmtId="4" fontId="84" fillId="0" borderId="73" xfId="0" applyNumberFormat="1" applyFont="1" applyBorder="1" applyAlignment="1">
      <alignment horizontal="center"/>
    </xf>
    <xf numFmtId="0" fontId="80" fillId="0" borderId="3" xfId="0" applyFont="1" applyBorder="1"/>
    <xf numFmtId="0" fontId="84" fillId="0" borderId="73" xfId="0" applyFont="1" applyBorder="1" applyAlignment="1">
      <alignment horizontal="center"/>
    </xf>
    <xf numFmtId="0" fontId="84" fillId="0" borderId="62" xfId="0" applyFont="1" applyBorder="1" applyAlignment="1">
      <alignment horizontal="center" vertical="center"/>
    </xf>
    <xf numFmtId="0" fontId="80" fillId="0" borderId="9" xfId="0" applyFont="1" applyBorder="1"/>
    <xf numFmtId="4" fontId="84" fillId="0" borderId="62" xfId="0" applyNumberFormat="1" applyFont="1" applyBorder="1" applyAlignment="1">
      <alignment horizontal="center"/>
    </xf>
    <xf numFmtId="0" fontId="84" fillId="0" borderId="62" xfId="0" applyFont="1" applyBorder="1" applyAlignment="1">
      <alignment horizontal="center"/>
    </xf>
    <xf numFmtId="0" fontId="85" fillId="0" borderId="2" xfId="0" applyFont="1" applyBorder="1" applyAlignment="1">
      <alignment horizontal="center" vertical="center"/>
    </xf>
    <xf numFmtId="0" fontId="84" fillId="0" borderId="2" xfId="0" applyFont="1" applyBorder="1"/>
    <xf numFmtId="4" fontId="85" fillId="0" borderId="2" xfId="0" applyNumberFormat="1" applyFont="1" applyBorder="1" applyAlignment="1">
      <alignment horizontal="center" vertical="center"/>
    </xf>
    <xf numFmtId="0" fontId="84" fillId="0" borderId="2" xfId="0" applyFont="1" applyBorder="1" applyAlignment="1">
      <alignment horizontal="center" vertical="center"/>
    </xf>
    <xf numFmtId="0" fontId="85" fillId="0" borderId="0" xfId="0" applyFont="1" applyBorder="1" applyAlignment="1">
      <alignment horizontal="center" vertical="center"/>
    </xf>
    <xf numFmtId="0" fontId="84" fillId="0" borderId="0" xfId="0" applyFont="1" applyBorder="1"/>
    <xf numFmtId="4" fontId="85" fillId="0" borderId="0" xfId="0" applyNumberFormat="1" applyFont="1" applyBorder="1" applyAlignment="1">
      <alignment horizontal="center" vertical="center"/>
    </xf>
    <xf numFmtId="0" fontId="84" fillId="0" borderId="0" xfId="0" applyFont="1" applyBorder="1" applyAlignment="1">
      <alignment horizontal="center" vertical="center"/>
    </xf>
    <xf numFmtId="0" fontId="84" fillId="0" borderId="39" xfId="0" applyFont="1" applyBorder="1"/>
    <xf numFmtId="0" fontId="85" fillId="0" borderId="0" xfId="0" applyFont="1" applyBorder="1"/>
    <xf numFmtId="0" fontId="84" fillId="0" borderId="40" xfId="0" applyFont="1" applyBorder="1"/>
    <xf numFmtId="4" fontId="84" fillId="0" borderId="0" xfId="0" applyNumberFormat="1" applyFont="1" applyBorder="1"/>
    <xf numFmtId="0" fontId="85" fillId="0" borderId="0" xfId="0" applyFont="1"/>
    <xf numFmtId="0" fontId="85" fillId="0" borderId="38" xfId="0" applyFont="1" applyBorder="1" applyAlignment="1">
      <alignment horizontal="center" vertical="top" wrapText="1"/>
    </xf>
    <xf numFmtId="0" fontId="85" fillId="0" borderId="62" xfId="0" applyFont="1" applyBorder="1" applyAlignment="1">
      <alignment horizontal="center" vertical="top" wrapText="1"/>
    </xf>
    <xf numFmtId="0" fontId="80" fillId="0" borderId="73" xfId="0" applyFont="1" applyBorder="1"/>
    <xf numFmtId="0" fontId="84" fillId="0" borderId="65" xfId="0" applyFont="1" applyBorder="1" applyAlignment="1">
      <alignment horizontal="center" vertical="center"/>
    </xf>
    <xf numFmtId="4" fontId="84" fillId="0" borderId="68" xfId="0" applyNumberFormat="1" applyFont="1" applyBorder="1" applyAlignment="1">
      <alignment horizontal="center"/>
    </xf>
    <xf numFmtId="0" fontId="84" fillId="0" borderId="68" xfId="0" applyFont="1" applyBorder="1" applyAlignment="1">
      <alignment horizontal="center" vertical="center"/>
    </xf>
    <xf numFmtId="4" fontId="84" fillId="0" borderId="68" xfId="0" applyNumberFormat="1" applyFont="1" applyBorder="1" applyAlignment="1">
      <alignment horizontal="center" vertical="center"/>
    </xf>
    <xf numFmtId="0" fontId="85" fillId="0" borderId="37" xfId="0" applyFont="1" applyBorder="1" applyAlignment="1">
      <alignment horizontal="center" vertical="top" wrapText="1"/>
    </xf>
    <xf numFmtId="0" fontId="85" fillId="0" borderId="45" xfId="0" applyFont="1" applyBorder="1" applyAlignment="1">
      <alignment horizontal="center" vertical="top" wrapText="1"/>
    </xf>
    <xf numFmtId="0" fontId="85" fillId="0" borderId="71" xfId="0" applyFont="1" applyBorder="1" applyAlignment="1">
      <alignment horizontal="center" vertical="top" wrapText="1"/>
    </xf>
    <xf numFmtId="0" fontId="85" fillId="0" borderId="2" xfId="0" applyFont="1" applyBorder="1" applyAlignment="1">
      <alignment horizontal="center" vertical="top" wrapText="1"/>
    </xf>
    <xf numFmtId="0" fontId="85" fillId="0" borderId="39" xfId="0" applyFont="1" applyBorder="1" applyAlignment="1">
      <alignment horizontal="center" vertical="center"/>
    </xf>
    <xf numFmtId="0" fontId="80" fillId="0" borderId="0" xfId="0" applyFont="1" applyBorder="1"/>
    <xf numFmtId="4" fontId="84" fillId="0" borderId="0" xfId="0" applyNumberFormat="1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4" fontId="85" fillId="0" borderId="0" xfId="0" applyNumberFormat="1" applyFont="1" applyBorder="1" applyAlignment="1">
      <alignment horizontal="center"/>
    </xf>
    <xf numFmtId="0" fontId="85" fillId="0" borderId="0" xfId="0" applyFont="1" applyBorder="1" applyAlignment="1">
      <alignment horizontal="center"/>
    </xf>
    <xf numFmtId="4" fontId="85" fillId="0" borderId="40" xfId="0" applyNumberFormat="1" applyFont="1" applyBorder="1" applyAlignment="1">
      <alignment horizontal="center"/>
    </xf>
    <xf numFmtId="0" fontId="85" fillId="0" borderId="62" xfId="0" applyFont="1" applyBorder="1" applyAlignment="1">
      <alignment horizontal="center" vertical="center"/>
    </xf>
    <xf numFmtId="0" fontId="80" fillId="0" borderId="62" xfId="0" applyFont="1" applyBorder="1"/>
    <xf numFmtId="0" fontId="84" fillId="0" borderId="62" xfId="0" applyFont="1" applyBorder="1"/>
    <xf numFmtId="4" fontId="85" fillId="0" borderId="62" xfId="0" applyNumberFormat="1" applyFont="1" applyBorder="1" applyAlignment="1">
      <alignment horizontal="center"/>
    </xf>
    <xf numFmtId="0" fontId="85" fillId="0" borderId="62" xfId="0" applyFont="1" applyBorder="1" applyAlignment="1">
      <alignment horizontal="center"/>
    </xf>
    <xf numFmtId="4" fontId="84" fillId="0" borderId="2" xfId="0" applyNumberFormat="1" applyFont="1" applyBorder="1" applyAlignment="1">
      <alignment horizontal="center"/>
    </xf>
    <xf numFmtId="0" fontId="84" fillId="0" borderId="2" xfId="0" applyFont="1" applyBorder="1" applyAlignment="1">
      <alignment horizontal="center"/>
    </xf>
    <xf numFmtId="4" fontId="85" fillId="0" borderId="2" xfId="0" applyNumberFormat="1" applyFont="1" applyBorder="1" applyAlignment="1">
      <alignment horizontal="center"/>
    </xf>
    <xf numFmtId="0" fontId="85" fillId="0" borderId="2" xfId="0" applyFont="1" applyBorder="1" applyAlignment="1">
      <alignment horizontal="center"/>
    </xf>
    <xf numFmtId="0" fontId="87" fillId="0" borderId="2" xfId="0" applyFont="1" applyBorder="1"/>
    <xf numFmtId="4" fontId="85" fillId="0" borderId="2" xfId="0" applyNumberFormat="1" applyFont="1" applyBorder="1"/>
    <xf numFmtId="0" fontId="85" fillId="0" borderId="2" xfId="0" applyFont="1" applyBorder="1"/>
    <xf numFmtId="0" fontId="4" fillId="0" borderId="3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3" fillId="0" borderId="5" xfId="0" applyFont="1" applyBorder="1"/>
    <xf numFmtId="0" fontId="3" fillId="0" borderId="2" xfId="0" applyFont="1" applyBorder="1" applyAlignment="1"/>
    <xf numFmtId="0" fontId="3" fillId="0" borderId="3" xfId="0" applyFont="1" applyBorder="1" applyAlignment="1"/>
    <xf numFmtId="0" fontId="80" fillId="0" borderId="2" xfId="0" applyFont="1" applyBorder="1" applyAlignment="1">
      <alignment horizontal="center"/>
    </xf>
    <xf numFmtId="0" fontId="80" fillId="0" borderId="3" xfId="0" applyFont="1" applyBorder="1" applyAlignment="1">
      <alignment horizontal="center"/>
    </xf>
    <xf numFmtId="165" fontId="80" fillId="0" borderId="2" xfId="1" applyFont="1" applyBorder="1"/>
    <xf numFmtId="165" fontId="80" fillId="0" borderId="2" xfId="1" applyFont="1" applyBorder="1" applyAlignment="1">
      <alignment horizontal="center"/>
    </xf>
    <xf numFmtId="0" fontId="80" fillId="0" borderId="4" xfId="0" applyFont="1" applyBorder="1" applyAlignment="1">
      <alignment horizontal="center"/>
    </xf>
    <xf numFmtId="0" fontId="80" fillId="0" borderId="6" xfId="0" applyFont="1" applyBorder="1" applyAlignment="1">
      <alignment horizontal="center"/>
    </xf>
    <xf numFmtId="0" fontId="80" fillId="0" borderId="6" xfId="0" applyFont="1" applyBorder="1"/>
    <xf numFmtId="165" fontId="87" fillId="0" borderId="6" xfId="0" applyNumberFormat="1" applyFont="1" applyBorder="1"/>
    <xf numFmtId="0" fontId="80" fillId="0" borderId="9" xfId="0" applyFont="1" applyBorder="1" applyAlignment="1"/>
    <xf numFmtId="165" fontId="87" fillId="0" borderId="6" xfId="0" applyNumberFormat="1" applyFont="1" applyBorder="1" applyAlignment="1"/>
    <xf numFmtId="0" fontId="4" fillId="0" borderId="0" xfId="0" applyFont="1" applyBorder="1" applyAlignment="1"/>
    <xf numFmtId="165" fontId="69" fillId="0" borderId="2" xfId="0" applyNumberFormat="1" applyFont="1" applyBorder="1" applyAlignment="1">
      <alignment horizontal="left" indent="1"/>
    </xf>
    <xf numFmtId="165" fontId="0" fillId="0" borderId="7" xfId="1" applyFont="1" applyBorder="1"/>
    <xf numFmtId="0" fontId="3" fillId="0" borderId="0" xfId="0" applyFont="1" applyAlignment="1">
      <alignment vertical="top" wrapText="1"/>
    </xf>
    <xf numFmtId="0" fontId="4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top" wrapText="1"/>
    </xf>
    <xf numFmtId="0" fontId="4" fillId="0" borderId="7" xfId="0" quotePrefix="1" applyFont="1" applyBorder="1" applyAlignment="1">
      <alignment horizontal="center" vertical="top" wrapText="1"/>
    </xf>
    <xf numFmtId="0" fontId="4" fillId="0" borderId="6" xfId="0" quotePrefix="1" applyFont="1" applyBorder="1" applyAlignment="1">
      <alignment horizontal="center" vertical="top" wrapText="1"/>
    </xf>
    <xf numFmtId="0" fontId="3" fillId="0" borderId="130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0" fontId="3" fillId="0" borderId="0" xfId="0" applyFont="1" applyBorder="1" applyAlignment="1">
      <alignment vertical="top" wrapText="1"/>
    </xf>
    <xf numFmtId="0" fontId="3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165" fontId="3" fillId="0" borderId="2" xfId="1" applyFont="1" applyBorder="1" applyAlignment="1">
      <alignment horizontal="center" vertical="top" wrapText="1"/>
    </xf>
    <xf numFmtId="165" fontId="4" fillId="0" borderId="2" xfId="1" applyFont="1" applyBorder="1" applyAlignment="1">
      <alignment horizontal="center" vertical="top" wrapText="1"/>
    </xf>
    <xf numFmtId="168" fontId="4" fillId="0" borderId="2" xfId="1" applyNumberFormat="1" applyFont="1" applyBorder="1" applyAlignment="1">
      <alignment horizontal="center" vertical="top" wrapText="1"/>
    </xf>
    <xf numFmtId="165" fontId="4" fillId="0" borderId="2" xfId="0" applyNumberFormat="1" applyFont="1" applyBorder="1" applyAlignment="1">
      <alignment vertical="top" wrapText="1"/>
    </xf>
    <xf numFmtId="165" fontId="4" fillId="0" borderId="2" xfId="1" applyFont="1" applyBorder="1" applyAlignment="1">
      <alignment vertical="top" wrapText="1"/>
    </xf>
    <xf numFmtId="168" fontId="3" fillId="0" borderId="2" xfId="1" applyNumberFormat="1" applyFont="1" applyBorder="1" applyAlignment="1">
      <alignment horizontal="center" vertical="top" wrapText="1"/>
    </xf>
    <xf numFmtId="0" fontId="3" fillId="0" borderId="0" xfId="0" applyFont="1" applyAlignment="1">
      <alignment horizontal="left" vertical="top" wrapText="1"/>
    </xf>
    <xf numFmtId="0" fontId="3" fillId="0" borderId="132" xfId="0" applyFont="1" applyBorder="1" applyAlignment="1">
      <alignment horizontal="center" vertical="top" wrapText="1"/>
    </xf>
    <xf numFmtId="165" fontId="0" fillId="0" borderId="0" xfId="0" applyNumberFormat="1"/>
    <xf numFmtId="0" fontId="17" fillId="0" borderId="132" xfId="2" quotePrefix="1" applyBorder="1" applyAlignment="1">
      <alignment horizontal="center"/>
    </xf>
    <xf numFmtId="165" fontId="0" fillId="0" borderId="2" xfId="0" applyNumberFormat="1" applyBorder="1"/>
    <xf numFmtId="4" fontId="0" fillId="0" borderId="7" xfId="0" applyNumberFormat="1" applyBorder="1"/>
    <xf numFmtId="0" fontId="0" fillId="0" borderId="7" xfId="0" applyBorder="1" applyAlignment="1">
      <alignment horizontal="center"/>
    </xf>
    <xf numFmtId="165" fontId="0" fillId="0" borderId="8" xfId="1" applyFont="1" applyBorder="1"/>
    <xf numFmtId="165" fontId="0" fillId="0" borderId="8" xfId="0" applyNumberFormat="1" applyBorder="1"/>
    <xf numFmtId="0" fontId="88" fillId="0" borderId="0" xfId="0" applyFont="1"/>
    <xf numFmtId="0" fontId="2" fillId="0" borderId="2" xfId="0" applyFont="1" applyBorder="1" applyAlignment="1">
      <alignment horizontal="center"/>
    </xf>
    <xf numFmtId="0" fontId="39" fillId="0" borderId="2" xfId="0" applyFont="1" applyBorder="1"/>
    <xf numFmtId="165" fontId="0" fillId="0" borderId="2" xfId="0" applyNumberFormat="1" applyBorder="1" applyAlignment="1">
      <alignment horizontal="right"/>
    </xf>
    <xf numFmtId="165" fontId="4" fillId="0" borderId="2" xfId="1" applyFont="1" applyBorder="1" applyAlignment="1"/>
    <xf numFmtId="0" fontId="4" fillId="0" borderId="2" xfId="0" applyFont="1" applyBorder="1"/>
    <xf numFmtId="165" fontId="4" fillId="0" borderId="2" xfId="0" applyNumberFormat="1" applyFont="1" applyBorder="1" applyAlignment="1">
      <alignment horizontal="right"/>
    </xf>
    <xf numFmtId="165" fontId="0" fillId="0" borderId="2" xfId="1" applyFont="1" applyBorder="1" applyAlignment="1"/>
    <xf numFmtId="0" fontId="14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52" fillId="0" borderId="3" xfId="0" applyFont="1" applyBorder="1" applyAlignment="1"/>
    <xf numFmtId="0" fontId="52" fillId="0" borderId="5" xfId="0" applyFont="1" applyBorder="1" applyAlignment="1"/>
    <xf numFmtId="0" fontId="91" fillId="0" borderId="0" xfId="0" applyFont="1" applyAlignment="1"/>
    <xf numFmtId="0" fontId="0" fillId="0" borderId="0" xfId="0"/>
    <xf numFmtId="0" fontId="92" fillId="0" borderId="151" xfId="0" applyFont="1" applyBorder="1"/>
    <xf numFmtId="0" fontId="96" fillId="0" borderId="152" xfId="0" applyFont="1" applyBorder="1" applyAlignment="1">
      <alignment horizontal="center"/>
    </xf>
    <xf numFmtId="0" fontId="96" fillId="0" borderId="153" xfId="0" applyFont="1" applyBorder="1" applyAlignment="1">
      <alignment horizontal="center"/>
    </xf>
    <xf numFmtId="0" fontId="92" fillId="0" borderId="154" xfId="0" applyFont="1" applyBorder="1" applyAlignment="1">
      <alignment horizontal="center"/>
    </xf>
    <xf numFmtId="0" fontId="92" fillId="0" borderId="154" xfId="0" applyFont="1" applyBorder="1"/>
    <xf numFmtId="0" fontId="92" fillId="0" borderId="153" xfId="0" applyFont="1" applyBorder="1"/>
    <xf numFmtId="0" fontId="92" fillId="0" borderId="151" xfId="0" applyFont="1" applyBorder="1" applyAlignment="1">
      <alignment horizontal="center"/>
    </xf>
    <xf numFmtId="0" fontId="92" fillId="0" borderId="151" xfId="0" applyFont="1" applyBorder="1" applyAlignment="1">
      <alignment horizontal="center" wrapText="1"/>
    </xf>
    <xf numFmtId="4" fontId="92" fillId="0" borderId="151" xfId="0" applyNumberFormat="1" applyFont="1" applyBorder="1" applyAlignment="1">
      <alignment horizontal="right" wrapText="1"/>
    </xf>
    <xf numFmtId="4" fontId="92" fillId="0" borderId="151" xfId="0" applyNumberFormat="1" applyFont="1" applyBorder="1" applyAlignment="1">
      <alignment horizontal="right"/>
    </xf>
    <xf numFmtId="4" fontId="91" fillId="0" borderId="0" xfId="0" applyNumberFormat="1" applyFont="1" applyAlignment="1"/>
    <xf numFmtId="0" fontId="92" fillId="2" borderId="151" xfId="0" applyFont="1" applyFill="1" applyBorder="1"/>
    <xf numFmtId="4" fontId="92" fillId="2" borderId="151" xfId="0" applyNumberFormat="1" applyFont="1" applyFill="1" applyBorder="1"/>
    <xf numFmtId="0" fontId="98" fillId="0" borderId="0" xfId="0" applyFont="1"/>
    <xf numFmtId="0" fontId="99" fillId="0" borderId="0" xfId="0" applyFont="1"/>
    <xf numFmtId="0" fontId="100" fillId="0" borderId="0" xfId="0" applyFont="1" applyAlignment="1">
      <alignment horizontal="center"/>
    </xf>
    <xf numFmtId="0" fontId="101" fillId="0" borderId="0" xfId="0" applyFont="1" applyAlignment="1">
      <alignment horizontal="center"/>
    </xf>
    <xf numFmtId="0" fontId="102" fillId="0" borderId="156" xfId="0" applyFont="1" applyBorder="1"/>
    <xf numFmtId="0" fontId="90" fillId="0" borderId="156" xfId="0" applyFont="1" applyBorder="1" applyAlignment="1">
      <alignment horizontal="center"/>
    </xf>
    <xf numFmtId="0" fontId="103" fillId="0" borderId="156" xfId="0" applyFont="1" applyBorder="1" applyAlignment="1">
      <alignment horizontal="center"/>
    </xf>
    <xf numFmtId="0" fontId="89" fillId="0" borderId="0" xfId="0" applyFont="1" applyAlignment="1"/>
    <xf numFmtId="0" fontId="99" fillId="0" borderId="0" xfId="0" applyFont="1" applyAlignment="1">
      <alignment horizontal="center"/>
    </xf>
    <xf numFmtId="0" fontId="0" fillId="0" borderId="152" xfId="0" applyBorder="1" applyAlignment="1">
      <alignment horizontal="center"/>
    </xf>
    <xf numFmtId="0" fontId="98" fillId="0" borderId="154" xfId="0" applyFont="1" applyBorder="1" applyAlignment="1">
      <alignment horizontal="center"/>
    </xf>
    <xf numFmtId="0" fontId="98" fillId="0" borderId="154" xfId="0" applyFont="1" applyBorder="1"/>
    <xf numFmtId="4" fontId="92" fillId="0" borderId="151" xfId="0" applyNumberFormat="1" applyFont="1" applyFill="1" applyBorder="1" applyAlignment="1">
      <alignment horizontal="right"/>
    </xf>
    <xf numFmtId="4" fontId="92" fillId="2" borderId="151" xfId="0" applyNumberFormat="1" applyFont="1" applyFill="1" applyBorder="1" applyAlignment="1">
      <alignment horizontal="right"/>
    </xf>
    <xf numFmtId="0" fontId="92" fillId="2" borderId="151" xfId="0" applyFont="1" applyFill="1" applyBorder="1" applyAlignment="1">
      <alignment horizontal="center"/>
    </xf>
    <xf numFmtId="4" fontId="92" fillId="2" borderId="151" xfId="6" applyNumberFormat="1" applyFont="1" applyFill="1" applyBorder="1" applyAlignment="1">
      <alignment horizontal="right"/>
    </xf>
    <xf numFmtId="4" fontId="92" fillId="2" borderId="151" xfId="0" applyNumberFormat="1" applyFont="1" applyFill="1" applyBorder="1" applyAlignment="1">
      <alignment horizontal="center"/>
    </xf>
    <xf numFmtId="0" fontId="104" fillId="3" borderId="151" xfId="0" applyFont="1" applyFill="1" applyBorder="1"/>
    <xf numFmtId="172" fontId="104" fillId="3" borderId="151" xfId="0" applyNumberFormat="1" applyFont="1" applyFill="1" applyBorder="1" applyAlignment="1">
      <alignment horizontal="right"/>
    </xf>
    <xf numFmtId="166" fontId="104" fillId="3" borderId="151" xfId="0" applyNumberFormat="1" applyFont="1" applyFill="1" applyBorder="1" applyAlignment="1">
      <alignment horizontal="right"/>
    </xf>
    <xf numFmtId="0" fontId="98" fillId="0" borderId="0" xfId="0" applyFont="1" applyAlignment="1">
      <alignment horizontal="center"/>
    </xf>
    <xf numFmtId="0" fontId="105" fillId="0" borderId="0" xfId="0" applyFont="1"/>
    <xf numFmtId="0" fontId="106" fillId="0" borderId="0" xfId="0" applyFont="1"/>
    <xf numFmtId="4" fontId="92" fillId="4" borderId="0" xfId="0" applyNumberFormat="1" applyFont="1" applyFill="1"/>
    <xf numFmtId="0" fontId="0" fillId="0" borderId="0" xfId="0"/>
    <xf numFmtId="0" fontId="113" fillId="0" borderId="2" xfId="7" applyFont="1" applyFill="1" applyBorder="1" applyAlignment="1">
      <alignment vertical="center" wrapText="1"/>
    </xf>
    <xf numFmtId="0" fontId="113" fillId="0" borderId="2" xfId="7" applyFont="1" applyFill="1" applyBorder="1" applyAlignment="1">
      <alignment horizontal="center" vertical="center" wrapText="1"/>
    </xf>
    <xf numFmtId="0" fontId="115" fillId="5" borderId="2" xfId="0" applyFont="1" applyFill="1" applyBorder="1" applyAlignment="1">
      <alignment horizontal="center" vertical="center"/>
    </xf>
    <xf numFmtId="0" fontId="116" fillId="0" borderId="2" xfId="7" applyFont="1" applyFill="1" applyBorder="1" applyAlignment="1">
      <alignment horizontal="center" vertical="center" wrapText="1"/>
    </xf>
    <xf numFmtId="0" fontId="66" fillId="5" borderId="2" xfId="0" applyFont="1" applyFill="1" applyBorder="1" applyAlignment="1">
      <alignment horizontal="center" vertical="center"/>
    </xf>
    <xf numFmtId="165" fontId="109" fillId="0" borderId="2" xfId="0" applyNumberFormat="1" applyFont="1" applyBorder="1" applyAlignment="1">
      <alignment horizontal="center"/>
    </xf>
    <xf numFmtId="0" fontId="116" fillId="0" borderId="2" xfId="7" applyFont="1" applyBorder="1" applyAlignment="1">
      <alignment horizontal="center" vertical="center" wrapText="1"/>
    </xf>
    <xf numFmtId="0" fontId="118" fillId="0" borderId="2" xfId="7" applyFont="1" applyFill="1" applyBorder="1" applyAlignment="1">
      <alignment horizontal="center" vertical="center" wrapText="1"/>
    </xf>
    <xf numFmtId="0" fontId="113" fillId="0" borderId="2" xfId="7" applyFont="1" applyBorder="1" applyAlignment="1">
      <alignment horizontal="center" vertical="center" wrapText="1"/>
    </xf>
    <xf numFmtId="0" fontId="119" fillId="0" borderId="2" xfId="7" applyFont="1" applyFill="1" applyBorder="1" applyAlignment="1">
      <alignment horizontal="center" vertical="center" wrapText="1"/>
    </xf>
    <xf numFmtId="0" fontId="116" fillId="5" borderId="2" xfId="7" applyFont="1" applyFill="1" applyBorder="1" applyAlignment="1">
      <alignment horizontal="center" vertical="center" wrapText="1"/>
    </xf>
    <xf numFmtId="49" fontId="22" fillId="0" borderId="7" xfId="0" quotePrefix="1" applyNumberFormat="1" applyFont="1" applyBorder="1" applyAlignment="1">
      <alignment horizontal="center"/>
    </xf>
    <xf numFmtId="0" fontId="22" fillId="0" borderId="144" xfId="0" applyFont="1" applyBorder="1" applyAlignment="1"/>
    <xf numFmtId="0" fontId="22" fillId="0" borderId="15" xfId="0" applyFont="1" applyBorder="1" applyAlignment="1"/>
    <xf numFmtId="165" fontId="22" fillId="0" borderId="7" xfId="1" applyFont="1" applyBorder="1" applyAlignment="1">
      <alignment horizontal="center"/>
    </xf>
    <xf numFmtId="0" fontId="75" fillId="0" borderId="14" xfId="0" applyFont="1" applyBorder="1" applyAlignment="1">
      <alignment horizontal="center" vertical="center"/>
    </xf>
    <xf numFmtId="0" fontId="75" fillId="0" borderId="7" xfId="0" applyFont="1" applyBorder="1" applyAlignment="1">
      <alignment horizontal="center" vertical="center"/>
    </xf>
    <xf numFmtId="0" fontId="22" fillId="0" borderId="7" xfId="0" applyNumberFormat="1" applyFont="1" applyBorder="1" applyAlignment="1">
      <alignment horizontal="center"/>
    </xf>
    <xf numFmtId="165" fontId="22" fillId="0" borderId="7" xfId="0" quotePrefix="1" applyNumberFormat="1" applyFont="1" applyBorder="1" applyAlignment="1">
      <alignment horizontal="center"/>
    </xf>
    <xf numFmtId="49" fontId="22" fillId="0" borderId="17" xfId="0" quotePrefix="1" applyNumberFormat="1" applyFont="1" applyBorder="1" applyAlignment="1">
      <alignment horizontal="center"/>
    </xf>
    <xf numFmtId="49" fontId="22" fillId="0" borderId="20" xfId="0" quotePrefix="1" applyNumberFormat="1" applyFont="1" applyBorder="1" applyAlignment="1">
      <alignment horizontal="center"/>
    </xf>
    <xf numFmtId="49" fontId="22" fillId="0" borderId="23" xfId="0" quotePrefix="1" applyNumberFormat="1" applyFont="1" applyBorder="1" applyAlignment="1">
      <alignment horizontal="center"/>
    </xf>
    <xf numFmtId="49" fontId="22" fillId="0" borderId="0" xfId="0" applyNumberFormat="1" applyFont="1" applyBorder="1" applyAlignment="1"/>
    <xf numFmtId="165" fontId="38" fillId="0" borderId="14" xfId="1" applyFont="1" applyBorder="1"/>
    <xf numFmtId="165" fontId="38" fillId="0" borderId="9" xfId="1" applyFont="1" applyBorder="1"/>
    <xf numFmtId="0" fontId="38" fillId="0" borderId="14" xfId="0" applyFont="1" applyBorder="1" applyAlignment="1">
      <alignment horizontal="center"/>
    </xf>
    <xf numFmtId="0" fontId="38" fillId="0" borderId="7" xfId="0" applyFont="1" applyBorder="1" applyAlignment="1">
      <alignment horizontal="center"/>
    </xf>
    <xf numFmtId="0" fontId="38" fillId="0" borderId="6" xfId="0" applyFont="1" applyBorder="1" applyAlignment="1">
      <alignment horizontal="center"/>
    </xf>
    <xf numFmtId="0" fontId="38" fillId="0" borderId="9" xfId="0" applyFont="1" applyBorder="1" applyAlignment="1">
      <alignment horizontal="center"/>
    </xf>
    <xf numFmtId="165" fontId="23" fillId="0" borderId="7" xfId="0" applyNumberFormat="1" applyFont="1" applyBorder="1" applyAlignment="1">
      <alignment vertical="center"/>
    </xf>
    <xf numFmtId="165" fontId="22" fillId="0" borderId="7" xfId="0" applyNumberFormat="1" applyFont="1" applyBorder="1" applyAlignment="1">
      <alignment horizontal="center"/>
    </xf>
    <xf numFmtId="165" fontId="22" fillId="0" borderId="14" xfId="0" applyNumberFormat="1" applyFont="1" applyBorder="1" applyAlignment="1">
      <alignment horizontal="center"/>
    </xf>
    <xf numFmtId="165" fontId="22" fillId="0" borderId="9" xfId="0" applyNumberFormat="1" applyFont="1" applyBorder="1" applyAlignment="1">
      <alignment horizontal="center"/>
    </xf>
    <xf numFmtId="0" fontId="23" fillId="0" borderId="7" xfId="0" applyFont="1" applyBorder="1" applyAlignment="1">
      <alignment horizontal="center" vertical="center"/>
    </xf>
    <xf numFmtId="0" fontId="38" fillId="0" borderId="0" xfId="0" applyNumberFormat="1" applyFont="1" applyBorder="1" applyAlignment="1">
      <alignment horizontal="center"/>
    </xf>
    <xf numFmtId="0" fontId="38" fillId="0" borderId="0" xfId="1" applyNumberFormat="1" applyFont="1" applyBorder="1" applyAlignment="1">
      <alignment horizontal="center"/>
    </xf>
    <xf numFmtId="0" fontId="38" fillId="0" borderId="14" xfId="0" applyNumberFormat="1" applyFont="1" applyBorder="1" applyAlignment="1">
      <alignment horizontal="center"/>
    </xf>
    <xf numFmtId="0" fontId="38" fillId="0" borderId="14" xfId="1" applyNumberFormat="1" applyFont="1" applyBorder="1" applyAlignment="1">
      <alignment horizontal="center"/>
    </xf>
    <xf numFmtId="0" fontId="38" fillId="0" borderId="0" xfId="0" applyNumberFormat="1" applyFont="1" applyBorder="1"/>
    <xf numFmtId="0" fontId="38" fillId="0" borderId="9" xfId="0" applyNumberFormat="1" applyFont="1" applyBorder="1" applyAlignment="1">
      <alignment horizontal="center"/>
    </xf>
    <xf numFmtId="165" fontId="22" fillId="0" borderId="6" xfId="0" quotePrefix="1" applyNumberFormat="1" applyFont="1" applyBorder="1" applyAlignment="1">
      <alignment horizontal="center"/>
    </xf>
    <xf numFmtId="0" fontId="38" fillId="0" borderId="10" xfId="1" applyNumberFormat="1" applyFont="1" applyBorder="1" applyAlignment="1">
      <alignment horizontal="center"/>
    </xf>
    <xf numFmtId="0" fontId="38" fillId="0" borderId="10" xfId="0" applyNumberFormat="1" applyFont="1" applyBorder="1" applyAlignment="1">
      <alignment horizontal="center"/>
    </xf>
    <xf numFmtId="0" fontId="38" fillId="0" borderId="10" xfId="0" applyNumberFormat="1" applyFont="1" applyBorder="1"/>
    <xf numFmtId="49" fontId="14" fillId="0" borderId="20" xfId="0" quotePrefix="1" applyNumberFormat="1" applyFont="1" applyBorder="1" applyAlignment="1">
      <alignment horizontal="center"/>
    </xf>
    <xf numFmtId="0" fontId="14" fillId="0" borderId="23" xfId="0" applyFont="1" applyBorder="1"/>
    <xf numFmtId="0" fontId="14" fillId="0" borderId="33" xfId="0" applyFont="1" applyBorder="1" applyAlignment="1"/>
    <xf numFmtId="0" fontId="14" fillId="0" borderId="22" xfId="0" applyNumberFormat="1" applyFont="1" applyBorder="1" applyAlignment="1">
      <alignment horizontal="center"/>
    </xf>
    <xf numFmtId="2" fontId="14" fillId="0" borderId="22" xfId="0" applyNumberFormat="1" applyFont="1" applyBorder="1" applyAlignment="1">
      <alignment horizontal="center"/>
    </xf>
    <xf numFmtId="0" fontId="38" fillId="0" borderId="2" xfId="0" applyFont="1" applyBorder="1" applyAlignment="1">
      <alignment horizontal="center" vertical="top" wrapText="1"/>
    </xf>
    <xf numFmtId="0" fontId="38" fillId="0" borderId="2" xfId="0" applyFont="1" applyBorder="1" applyAlignment="1">
      <alignment vertical="top" wrapText="1"/>
    </xf>
    <xf numFmtId="0" fontId="38" fillId="0" borderId="2" xfId="0" applyFont="1" applyBorder="1" applyAlignment="1">
      <alignment horizontal="justify" vertical="top" wrapText="1"/>
    </xf>
    <xf numFmtId="4" fontId="38" fillId="0" borderId="2" xfId="0" applyNumberFormat="1" applyFont="1" applyBorder="1" applyAlignment="1">
      <alignment horizontal="right" vertical="top" wrapText="1"/>
    </xf>
    <xf numFmtId="0" fontId="38" fillId="0" borderId="2" xfId="0" applyFont="1" applyBorder="1" applyAlignment="1">
      <alignment horizontal="right" vertical="top" wrapText="1"/>
    </xf>
    <xf numFmtId="2" fontId="116" fillId="0" borderId="3" xfId="0" applyNumberFormat="1" applyFont="1" applyBorder="1" applyAlignment="1">
      <alignment wrapText="1"/>
    </xf>
    <xf numFmtId="2" fontId="113" fillId="0" borderId="2" xfId="0" applyNumberFormat="1" applyFont="1" applyBorder="1" applyAlignment="1"/>
    <xf numFmtId="2" fontId="116" fillId="0" borderId="3" xfId="0" applyNumberFormat="1" applyFont="1" applyBorder="1" applyAlignment="1"/>
    <xf numFmtId="2" fontId="116" fillId="0" borderId="3" xfId="0" applyNumberFormat="1" applyFont="1" applyBorder="1" applyAlignment="1">
      <alignment horizontal="left"/>
    </xf>
    <xf numFmtId="0" fontId="116" fillId="0" borderId="2" xfId="0" applyFont="1" applyBorder="1" applyAlignment="1">
      <alignment vertical="center" wrapText="1"/>
    </xf>
    <xf numFmtId="0" fontId="116" fillId="0" borderId="2" xfId="0" applyFont="1" applyBorder="1" applyAlignment="1">
      <alignment vertical="center"/>
    </xf>
    <xf numFmtId="0" fontId="116" fillId="0" borderId="2" xfId="0" applyFont="1" applyBorder="1"/>
    <xf numFmtId="165" fontId="113" fillId="0" borderId="2" xfId="1" applyFont="1" applyFill="1" applyBorder="1" applyAlignment="1">
      <alignment vertical="center" wrapText="1"/>
    </xf>
    <xf numFmtId="165" fontId="113" fillId="0" borderId="2" xfId="8" applyFont="1" applyFill="1" applyBorder="1" applyAlignment="1">
      <alignment horizontal="right" vertical="center" wrapText="1"/>
    </xf>
    <xf numFmtId="165" fontId="113" fillId="0" borderId="5" xfId="8" applyFont="1" applyFill="1" applyBorder="1" applyAlignment="1">
      <alignment horizontal="right" vertical="center" wrapText="1"/>
    </xf>
    <xf numFmtId="4" fontId="113" fillId="0" borderId="2" xfId="0" applyNumberFormat="1" applyFont="1" applyBorder="1" applyAlignment="1">
      <alignment horizontal="right"/>
    </xf>
    <xf numFmtId="165" fontId="113" fillId="0" borderId="2" xfId="0" applyNumberFormat="1" applyFont="1" applyBorder="1" applyAlignment="1">
      <alignment horizontal="right"/>
    </xf>
    <xf numFmtId="165" fontId="113" fillId="0" borderId="2" xfId="0" applyNumberFormat="1" applyFont="1" applyBorder="1"/>
    <xf numFmtId="165" fontId="113" fillId="0" borderId="2" xfId="0" applyNumberFormat="1" applyFont="1" applyBorder="1" applyAlignment="1">
      <alignment horizontal="left"/>
    </xf>
    <xf numFmtId="2" fontId="113" fillId="0" borderId="2" xfId="0" applyNumberFormat="1" applyFont="1" applyBorder="1" applyAlignment="1">
      <alignment horizontal="left"/>
    </xf>
    <xf numFmtId="1" fontId="113" fillId="0" borderId="2" xfId="0" applyNumberFormat="1" applyFont="1" applyBorder="1" applyAlignment="1">
      <alignment horizontal="center"/>
    </xf>
    <xf numFmtId="2" fontId="113" fillId="0" borderId="2" xfId="0" applyNumberFormat="1" applyFont="1" applyBorder="1" applyAlignment="1">
      <alignment horizontal="center"/>
    </xf>
    <xf numFmtId="165" fontId="38" fillId="0" borderId="99" xfId="0" applyNumberFormat="1" applyFont="1" applyBorder="1" applyAlignment="1">
      <alignment horizontal="justify" vertical="top" wrapText="1"/>
    </xf>
    <xf numFmtId="165" fontId="38" fillId="0" borderId="165" xfId="0" applyNumberFormat="1" applyFont="1" applyBorder="1" applyAlignment="1">
      <alignment horizontal="justify" vertical="top" wrapText="1"/>
    </xf>
    <xf numFmtId="165" fontId="38" fillId="0" borderId="166" xfId="0" applyNumberFormat="1" applyFont="1" applyBorder="1" applyAlignment="1">
      <alignment horizontal="justify" vertical="top" wrapText="1"/>
    </xf>
    <xf numFmtId="0" fontId="113" fillId="0" borderId="8" xfId="7" applyFont="1" applyFill="1" applyBorder="1" applyAlignment="1">
      <alignment horizontal="center" vertical="center" wrapText="1"/>
    </xf>
    <xf numFmtId="0" fontId="113" fillId="5" borderId="8" xfId="7" applyFont="1" applyFill="1" applyBorder="1" applyAlignment="1">
      <alignment horizontal="center" vertical="center" wrapText="1"/>
    </xf>
    <xf numFmtId="0" fontId="113" fillId="5" borderId="2" xfId="7" applyFont="1" applyFill="1" applyBorder="1" applyAlignment="1">
      <alignment horizontal="center" vertical="center" wrapText="1"/>
    </xf>
    <xf numFmtId="0" fontId="17" fillId="0" borderId="77" xfId="2" applyFill="1" applyBorder="1" applyAlignment="1">
      <alignment horizontal="center"/>
    </xf>
    <xf numFmtId="165" fontId="17" fillId="0" borderId="7" xfId="3" applyFont="1" applyBorder="1"/>
    <xf numFmtId="0" fontId="17" fillId="0" borderId="7" xfId="2" applyBorder="1" applyAlignment="1">
      <alignment horizontal="center"/>
    </xf>
    <xf numFmtId="0" fontId="17" fillId="0" borderId="7" xfId="2" applyFont="1" applyBorder="1" applyAlignment="1">
      <alignment horizontal="center"/>
    </xf>
    <xf numFmtId="0" fontId="120" fillId="0" borderId="2" xfId="0" applyFont="1" applyBorder="1"/>
    <xf numFmtId="0" fontId="120" fillId="5" borderId="2" xfId="0" applyFont="1" applyFill="1" applyBorder="1"/>
    <xf numFmtId="0" fontId="120" fillId="0" borderId="2" xfId="0" applyFont="1" applyFill="1" applyBorder="1"/>
    <xf numFmtId="165" fontId="120" fillId="0" borderId="2" xfId="1" applyFont="1" applyBorder="1"/>
    <xf numFmtId="165" fontId="120" fillId="0" borderId="2" xfId="1" applyFont="1" applyFill="1" applyBorder="1"/>
    <xf numFmtId="0" fontId="75" fillId="0" borderId="2" xfId="0" applyFont="1" applyBorder="1" applyAlignment="1">
      <alignment horizontal="center"/>
    </xf>
    <xf numFmtId="0" fontId="75" fillId="0" borderId="2" xfId="0" applyFont="1" applyFill="1" applyBorder="1" applyAlignment="1">
      <alignment horizontal="center"/>
    </xf>
    <xf numFmtId="165" fontId="75" fillId="0" borderId="2" xfId="0" applyNumberFormat="1" applyFont="1" applyFill="1" applyBorder="1"/>
    <xf numFmtId="49" fontId="75" fillId="0" borderId="2" xfId="0" applyNumberFormat="1" applyFont="1" applyBorder="1" applyAlignment="1">
      <alignment horizontal="center"/>
    </xf>
    <xf numFmtId="49" fontId="75" fillId="0" borderId="2" xfId="1" applyNumberFormat="1" applyFont="1" applyBorder="1" applyAlignment="1">
      <alignment horizontal="center"/>
    </xf>
    <xf numFmtId="165" fontId="63" fillId="0" borderId="2" xfId="3" applyFont="1" applyBorder="1" applyAlignment="1">
      <alignment horizontal="center"/>
    </xf>
    <xf numFmtId="0" fontId="0" fillId="0" borderId="0" xfId="0"/>
    <xf numFmtId="2" fontId="116" fillId="0" borderId="3" xfId="0" applyNumberFormat="1" applyFont="1" applyBorder="1" applyAlignment="1">
      <alignment horizontal="left" vertical="center"/>
    </xf>
    <xf numFmtId="0" fontId="3" fillId="0" borderId="3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80" fillId="0" borderId="3" xfId="0" applyFont="1" applyBorder="1" applyAlignment="1">
      <alignment horizontal="left"/>
    </xf>
    <xf numFmtId="0" fontId="80" fillId="0" borderId="4" xfId="0" applyFont="1" applyBorder="1" applyAlignment="1">
      <alignment horizontal="left"/>
    </xf>
    <xf numFmtId="0" fontId="80" fillId="0" borderId="5" xfId="0" applyFont="1" applyBorder="1" applyAlignment="1">
      <alignment horizontal="left"/>
    </xf>
    <xf numFmtId="4" fontId="80" fillId="0" borderId="5" xfId="0" applyNumberFormat="1" applyFont="1" applyBorder="1" applyAlignment="1">
      <alignment horizontal="center"/>
    </xf>
    <xf numFmtId="4" fontId="80" fillId="0" borderId="9" xfId="0" applyNumberFormat="1" applyFont="1" applyBorder="1" applyAlignment="1">
      <alignment horizontal="center"/>
    </xf>
    <xf numFmtId="165" fontId="109" fillId="0" borderId="5" xfId="1" applyFont="1" applyFill="1" applyBorder="1" applyAlignment="1">
      <alignment horizontal="center" vertical="center" wrapText="1"/>
    </xf>
    <xf numFmtId="0" fontId="109" fillId="0" borderId="3" xfId="7" applyFont="1" applyFill="1" applyBorder="1" applyAlignment="1">
      <alignment horizontal="center" vertical="center" wrapText="1"/>
    </xf>
    <xf numFmtId="0" fontId="116" fillId="0" borderId="3" xfId="7" applyFont="1" applyFill="1" applyBorder="1" applyAlignment="1">
      <alignment horizontal="center" vertical="center" wrapText="1"/>
    </xf>
    <xf numFmtId="0" fontId="0" fillId="0" borderId="0" xfId="0"/>
    <xf numFmtId="0" fontId="112" fillId="0" borderId="2" xfId="7" applyFont="1" applyBorder="1" applyAlignment="1">
      <alignment vertical="center" wrapText="1"/>
    </xf>
    <xf numFmtId="0" fontId="38" fillId="0" borderId="99" xfId="0" applyNumberFormat="1" applyFont="1" applyBorder="1" applyAlignment="1">
      <alignment horizontal="right" vertical="top" wrapText="1"/>
    </xf>
    <xf numFmtId="165" fontId="38" fillId="0" borderId="99" xfId="0" applyNumberFormat="1" applyFont="1" applyBorder="1" applyAlignment="1">
      <alignment horizontal="right" vertical="top" wrapText="1"/>
    </xf>
    <xf numFmtId="0" fontId="38" fillId="0" borderId="95" xfId="0" applyNumberFormat="1" applyFont="1" applyBorder="1" applyAlignment="1">
      <alignment horizontal="right" vertical="top" wrapText="1"/>
    </xf>
    <xf numFmtId="4" fontId="0" fillId="0" borderId="0" xfId="0" applyNumberFormat="1"/>
    <xf numFmtId="3" fontId="38" fillId="0" borderId="95" xfId="0" applyNumberFormat="1" applyFont="1" applyBorder="1" applyAlignment="1">
      <alignment horizontal="right" vertical="top" wrapText="1"/>
    </xf>
    <xf numFmtId="165" fontId="38" fillId="0" borderId="95" xfId="0" applyNumberFormat="1" applyFont="1" applyBorder="1" applyAlignment="1">
      <alignment horizontal="right" vertical="top" wrapText="1"/>
    </xf>
    <xf numFmtId="0" fontId="121" fillId="0" borderId="2" xfId="7" applyFont="1" applyBorder="1" applyAlignment="1">
      <alignment horizontal="center" vertical="center" wrapText="1"/>
    </xf>
    <xf numFmtId="4" fontId="63" fillId="0" borderId="8" xfId="3" applyNumberFormat="1" applyFont="1" applyFill="1" applyBorder="1" applyAlignment="1">
      <alignment horizontal="right"/>
    </xf>
    <xf numFmtId="165" fontId="63" fillId="0" borderId="45" xfId="3" applyFont="1" applyBorder="1" applyAlignment="1">
      <alignment horizontal="center"/>
    </xf>
    <xf numFmtId="4" fontId="63" fillId="0" borderId="7" xfId="3" applyNumberFormat="1" applyFont="1" applyFill="1" applyBorder="1" applyAlignment="1">
      <alignment horizontal="right"/>
    </xf>
    <xf numFmtId="49" fontId="63" fillId="0" borderId="7" xfId="2" applyNumberFormat="1" applyFont="1" applyBorder="1" applyAlignment="1">
      <alignment horizontal="center"/>
    </xf>
    <xf numFmtId="165" fontId="63" fillId="0" borderId="7" xfId="3" applyFont="1" applyBorder="1" applyAlignment="1">
      <alignment horizontal="center"/>
    </xf>
    <xf numFmtId="165" fontId="63" fillId="0" borderId="167" xfId="3" applyFont="1" applyBorder="1" applyAlignment="1">
      <alignment horizontal="center"/>
    </xf>
    <xf numFmtId="4" fontId="62" fillId="0" borderId="49" xfId="2" applyNumberFormat="1" applyFont="1" applyBorder="1"/>
    <xf numFmtId="0" fontId="63" fillId="0" borderId="49" xfId="2" applyFont="1" applyBorder="1"/>
    <xf numFmtId="165" fontId="62" fillId="0" borderId="49" xfId="2" applyNumberFormat="1" applyFont="1" applyBorder="1"/>
    <xf numFmtId="0" fontId="62" fillId="0" borderId="49" xfId="2" applyFont="1" applyBorder="1"/>
    <xf numFmtId="165" fontId="62" fillId="0" borderId="49" xfId="3" applyFont="1" applyFill="1" applyBorder="1" applyAlignment="1">
      <alignment horizontal="center"/>
    </xf>
    <xf numFmtId="165" fontId="62" fillId="0" borderId="2" xfId="3" applyFont="1" applyBorder="1" applyAlignment="1">
      <alignment horizontal="center"/>
    </xf>
    <xf numFmtId="165" fontId="62" fillId="0" borderId="50" xfId="3" applyFont="1" applyFill="1" applyBorder="1" applyAlignment="1">
      <alignment horizontal="center"/>
    </xf>
    <xf numFmtId="0" fontId="122" fillId="0" borderId="2" xfId="0" applyFont="1" applyBorder="1" applyAlignment="1">
      <alignment horizontal="center" vertical="center" wrapText="1"/>
    </xf>
    <xf numFmtId="165" fontId="75" fillId="0" borderId="2" xfId="1" applyFont="1" applyBorder="1"/>
    <xf numFmtId="165" fontId="75" fillId="0" borderId="6" xfId="0" applyNumberFormat="1" applyFont="1" applyBorder="1" applyAlignment="1">
      <alignment vertical="center"/>
    </xf>
    <xf numFmtId="165" fontId="75" fillId="0" borderId="2" xfId="0" applyNumberFormat="1" applyFont="1" applyBorder="1"/>
    <xf numFmtId="165" fontId="3" fillId="0" borderId="70" xfId="1" applyFont="1" applyBorder="1" applyAlignment="1">
      <alignment horizontal="center"/>
    </xf>
    <xf numFmtId="0" fontId="123" fillId="5" borderId="2" xfId="0" applyFont="1" applyFill="1" applyBorder="1" applyAlignment="1">
      <alignment wrapText="1"/>
    </xf>
    <xf numFmtId="0" fontId="75" fillId="5" borderId="2" xfId="0" applyFont="1" applyFill="1" applyBorder="1" applyAlignment="1">
      <alignment wrapText="1"/>
    </xf>
    <xf numFmtId="4" fontId="3" fillId="0" borderId="2" xfId="0" applyNumberFormat="1" applyFont="1" applyBorder="1" applyAlignment="1">
      <alignment horizontal="center"/>
    </xf>
    <xf numFmtId="0" fontId="2" fillId="0" borderId="10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9" fillId="0" borderId="2" xfId="0" applyFont="1" applyBorder="1" applyAlignment="1">
      <alignment horizontal="center" vertical="center"/>
    </xf>
    <xf numFmtId="0" fontId="78" fillId="0" borderId="8" xfId="0" applyFont="1" applyBorder="1" applyAlignment="1">
      <alignment horizontal="center" vertical="center"/>
    </xf>
    <xf numFmtId="0" fontId="0" fillId="0" borderId="0" xfId="0"/>
    <xf numFmtId="0" fontId="116" fillId="0" borderId="2" xfId="7" applyFont="1" applyFill="1" applyBorder="1" applyAlignment="1">
      <alignment vertical="center" wrapText="1"/>
    </xf>
    <xf numFmtId="0" fontId="124" fillId="5" borderId="2" xfId="0" applyFont="1" applyFill="1" applyBorder="1" applyAlignment="1">
      <alignment wrapText="1"/>
    </xf>
    <xf numFmtId="0" fontId="16" fillId="5" borderId="2" xfId="0" applyFont="1" applyFill="1" applyBorder="1" applyAlignment="1">
      <alignment wrapText="1"/>
    </xf>
    <xf numFmtId="0" fontId="125" fillId="5" borderId="168" xfId="0" applyFont="1" applyFill="1" applyBorder="1"/>
    <xf numFmtId="0" fontId="126" fillId="5" borderId="168" xfId="0" applyFont="1" applyFill="1" applyBorder="1"/>
    <xf numFmtId="4" fontId="39" fillId="0" borderId="2" xfId="0" applyNumberFormat="1" applyFont="1" applyBorder="1" applyAlignment="1">
      <alignment horizontal="center" wrapText="1"/>
    </xf>
    <xf numFmtId="4" fontId="38" fillId="0" borderId="2" xfId="0" applyNumberFormat="1" applyFont="1" applyBorder="1" applyAlignment="1">
      <alignment horizontal="center" wrapText="1"/>
    </xf>
    <xf numFmtId="4" fontId="38" fillId="0" borderId="2" xfId="0" applyNumberFormat="1" applyFont="1" applyBorder="1" applyAlignment="1">
      <alignment horizontal="center"/>
    </xf>
    <xf numFmtId="4" fontId="16" fillId="5" borderId="169" xfId="0" applyNumberFormat="1" applyFont="1" applyFill="1" applyBorder="1" applyAlignment="1">
      <alignment horizontal="center"/>
    </xf>
    <xf numFmtId="4" fontId="16" fillId="5" borderId="2" xfId="0" applyNumberFormat="1" applyFont="1" applyFill="1" applyBorder="1" applyAlignment="1">
      <alignment horizontal="center"/>
    </xf>
    <xf numFmtId="4" fontId="16" fillId="5" borderId="170" xfId="0" applyNumberFormat="1" applyFont="1" applyFill="1" applyBorder="1" applyAlignment="1">
      <alignment horizontal="center"/>
    </xf>
    <xf numFmtId="4" fontId="16" fillId="5" borderId="171" xfId="0" applyNumberFormat="1" applyFont="1" applyFill="1" applyBorder="1" applyAlignment="1">
      <alignment horizontal="center"/>
    </xf>
    <xf numFmtId="0" fontId="80" fillId="0" borderId="9" xfId="0" applyFont="1" applyBorder="1" applyAlignment="1">
      <alignment horizontal="left"/>
    </xf>
    <xf numFmtId="0" fontId="80" fillId="0" borderId="10" xfId="0" applyFont="1" applyBorder="1" applyAlignment="1">
      <alignment horizontal="left"/>
    </xf>
    <xf numFmtId="0" fontId="80" fillId="0" borderId="11" xfId="0" applyFont="1" applyBorder="1" applyAlignment="1">
      <alignment horizontal="left"/>
    </xf>
    <xf numFmtId="4" fontId="80" fillId="0" borderId="11" xfId="0" applyNumberFormat="1" applyFont="1" applyBorder="1" applyAlignment="1">
      <alignment horizontal="center"/>
    </xf>
    <xf numFmtId="0" fontId="80" fillId="0" borderId="10" xfId="0" applyFont="1" applyBorder="1" applyAlignment="1">
      <alignment horizontal="center"/>
    </xf>
    <xf numFmtId="165" fontId="80" fillId="0" borderId="6" xfId="1" applyFont="1" applyBorder="1"/>
    <xf numFmtId="165" fontId="80" fillId="0" borderId="6" xfId="1" applyFont="1" applyBorder="1" applyAlignment="1">
      <alignment horizontal="center"/>
    </xf>
    <xf numFmtId="0" fontId="109" fillId="0" borderId="2" xfId="7" applyFont="1" applyFill="1" applyBorder="1" applyAlignment="1">
      <alignment vertical="center" wrapText="1"/>
    </xf>
    <xf numFmtId="2" fontId="109" fillId="0" borderId="2" xfId="0" applyNumberFormat="1" applyFont="1" applyBorder="1" applyAlignment="1"/>
    <xf numFmtId="0" fontId="109" fillId="0" borderId="2" xfId="0" applyFont="1" applyBorder="1" applyAlignment="1">
      <alignment vertical="center"/>
    </xf>
    <xf numFmtId="0" fontId="109" fillId="0" borderId="2" xfId="7" applyFont="1" applyFill="1" applyBorder="1" applyAlignment="1">
      <alignment horizontal="center" vertical="center" wrapText="1"/>
    </xf>
    <xf numFmtId="2" fontId="116" fillId="0" borderId="2" xfId="0" applyNumberFormat="1" applyFont="1" applyBorder="1" applyAlignment="1"/>
    <xf numFmtId="1" fontId="116" fillId="0" borderId="2" xfId="0" applyNumberFormat="1" applyFont="1" applyBorder="1" applyAlignment="1">
      <alignment horizontal="center"/>
    </xf>
    <xf numFmtId="165" fontId="109" fillId="0" borderId="3" xfId="1" applyFont="1" applyFill="1" applyBorder="1" applyAlignment="1">
      <alignment vertical="center" wrapText="1"/>
    </xf>
    <xf numFmtId="0" fontId="3" fillId="0" borderId="11" xfId="0" applyFont="1" applyBorder="1" applyAlignment="1"/>
    <xf numFmtId="165" fontId="109" fillId="0" borderId="5" xfId="1" applyFont="1" applyFill="1" applyBorder="1" applyAlignment="1">
      <alignment vertical="center" wrapText="1"/>
    </xf>
    <xf numFmtId="0" fontId="127" fillId="0" borderId="2" xfId="7" applyFont="1" applyBorder="1" applyAlignment="1">
      <alignment horizontal="center" vertical="center" wrapText="1"/>
    </xf>
    <xf numFmtId="0" fontId="109" fillId="0" borderId="2" xfId="7" applyFont="1" applyBorder="1" applyAlignment="1">
      <alignment horizontal="center" vertical="center" wrapText="1"/>
    </xf>
    <xf numFmtId="165" fontId="83" fillId="0" borderId="2" xfId="1" applyFont="1" applyBorder="1"/>
    <xf numFmtId="165" fontId="109" fillId="0" borderId="3" xfId="0" applyNumberFormat="1" applyFont="1" applyBorder="1" applyAlignment="1">
      <alignment horizontal="left"/>
    </xf>
    <xf numFmtId="2" fontId="88" fillId="0" borderId="3" xfId="0" applyNumberFormat="1" applyFont="1" applyBorder="1" applyAlignment="1">
      <alignment horizontal="left"/>
    </xf>
    <xf numFmtId="165" fontId="88" fillId="0" borderId="3" xfId="0" applyNumberFormat="1" applyFont="1" applyBorder="1" applyAlignment="1">
      <alignment horizontal="left" vertical="center"/>
    </xf>
    <xf numFmtId="165" fontId="88" fillId="0" borderId="3" xfId="0" applyNumberFormat="1" applyFont="1" applyBorder="1" applyAlignment="1">
      <alignment horizontal="left"/>
    </xf>
    <xf numFmtId="165" fontId="109" fillId="0" borderId="5" xfId="0" applyNumberFormat="1" applyFont="1" applyBorder="1" applyAlignment="1">
      <alignment horizontal="left"/>
    </xf>
    <xf numFmtId="2" fontId="88" fillId="0" borderId="5" xfId="0" applyNumberFormat="1" applyFont="1" applyBorder="1" applyAlignment="1">
      <alignment horizontal="left"/>
    </xf>
    <xf numFmtId="165" fontId="88" fillId="0" borderId="5" xfId="0" applyNumberFormat="1" applyFont="1" applyBorder="1" applyAlignment="1">
      <alignment horizontal="left" vertical="center"/>
    </xf>
    <xf numFmtId="165" fontId="88" fillId="0" borderId="5" xfId="0" applyNumberFormat="1" applyFont="1" applyBorder="1" applyAlignment="1">
      <alignment horizontal="left"/>
    </xf>
    <xf numFmtId="0" fontId="49" fillId="0" borderId="0" xfId="7" applyFont="1" applyAlignment="1">
      <alignment horizontal="center" vertical="center"/>
    </xf>
    <xf numFmtId="165" fontId="3" fillId="0" borderId="2" xfId="0" applyNumberFormat="1" applyFont="1" applyBorder="1"/>
    <xf numFmtId="165" fontId="49" fillId="0" borderId="5" xfId="0" applyNumberFormat="1" applyFont="1" applyBorder="1"/>
    <xf numFmtId="165" fontId="49" fillId="0" borderId="2" xfId="0" applyNumberFormat="1" applyFont="1" applyBorder="1"/>
    <xf numFmtId="0" fontId="3" fillId="0" borderId="3" xfId="0" applyFont="1" applyBorder="1"/>
    <xf numFmtId="0" fontId="109" fillId="0" borderId="2" xfId="7" applyNumberFormat="1" applyFont="1" applyFill="1" applyBorder="1" applyAlignment="1">
      <alignment horizontal="center" vertical="center" wrapText="1"/>
    </xf>
    <xf numFmtId="0" fontId="109" fillId="0" borderId="5" xfId="7" applyNumberFormat="1" applyFont="1" applyFill="1" applyBorder="1" applyAlignment="1">
      <alignment horizontal="center" vertical="center" wrapText="1"/>
    </xf>
    <xf numFmtId="0" fontId="109" fillId="0" borderId="2" xfId="0" applyNumberFormat="1" applyFont="1" applyBorder="1" applyAlignment="1">
      <alignment horizontal="center" vertical="center"/>
    </xf>
    <xf numFmtId="0" fontId="109" fillId="0" borderId="8" xfId="0" applyNumberFormat="1" applyFont="1" applyBorder="1" applyAlignment="1">
      <alignment horizontal="center" vertical="center"/>
    </xf>
    <xf numFmtId="0" fontId="120" fillId="0" borderId="2" xfId="0" applyFont="1" applyBorder="1" applyAlignment="1">
      <alignment horizontal="center"/>
    </xf>
    <xf numFmtId="165" fontId="109" fillId="0" borderId="2" xfId="1" applyFont="1" applyFill="1" applyBorder="1" applyAlignment="1">
      <alignment horizontal="center" vertical="center" wrapText="1"/>
    </xf>
    <xf numFmtId="165" fontId="109" fillId="0" borderId="2" xfId="1" applyFont="1" applyBorder="1" applyAlignment="1">
      <alignment horizontal="center" vertical="center"/>
    </xf>
    <xf numFmtId="165" fontId="109" fillId="0" borderId="8" xfId="1" applyFont="1" applyBorder="1" applyAlignment="1">
      <alignment horizontal="center" vertical="center"/>
    </xf>
    <xf numFmtId="165" fontId="109" fillId="0" borderId="2" xfId="8" applyFont="1" applyFill="1" applyBorder="1" applyAlignment="1">
      <alignment horizontal="right" vertical="center" wrapText="1"/>
    </xf>
    <xf numFmtId="0" fontId="109" fillId="0" borderId="8" xfId="7" applyFont="1" applyBorder="1" applyAlignment="1">
      <alignment horizontal="center" vertical="center" wrapText="1"/>
    </xf>
    <xf numFmtId="0" fontId="109" fillId="0" borderId="8" xfId="7" applyFont="1" applyFill="1" applyBorder="1" applyAlignment="1">
      <alignment horizontal="center" vertical="center" wrapText="1"/>
    </xf>
    <xf numFmtId="0" fontId="109" fillId="5" borderId="2" xfId="7" applyFont="1" applyFill="1" applyBorder="1" applyAlignment="1">
      <alignment horizontal="center" vertical="center" wrapText="1"/>
    </xf>
    <xf numFmtId="165" fontId="130" fillId="0" borderId="19" xfId="0" quotePrefix="1" applyNumberFormat="1" applyFont="1" applyBorder="1" applyAlignment="1">
      <alignment horizontal="center"/>
    </xf>
    <xf numFmtId="165" fontId="109" fillId="0" borderId="2" xfId="0" applyNumberFormat="1" applyFont="1" applyBorder="1" applyAlignment="1">
      <alignment horizontal="right" vertical="center"/>
    </xf>
    <xf numFmtId="2" fontId="88" fillId="0" borderId="2" xfId="0" applyNumberFormat="1" applyFont="1" applyBorder="1" applyAlignment="1">
      <alignment horizontal="right" vertical="center"/>
    </xf>
    <xf numFmtId="0" fontId="120" fillId="0" borderId="19" xfId="0" applyFont="1" applyBorder="1" applyAlignment="1">
      <alignment horizontal="center" vertical="center"/>
    </xf>
    <xf numFmtId="0" fontId="120" fillId="0" borderId="23" xfId="0" applyFont="1" applyBorder="1" applyAlignment="1">
      <alignment horizontal="center" vertical="center"/>
    </xf>
    <xf numFmtId="0" fontId="130" fillId="0" borderId="19" xfId="0" applyNumberFormat="1" applyFont="1" applyBorder="1" applyAlignment="1">
      <alignment horizontal="center"/>
    </xf>
    <xf numFmtId="165" fontId="130" fillId="0" borderId="19" xfId="0" applyNumberFormat="1" applyFont="1" applyBorder="1"/>
    <xf numFmtId="0" fontId="131" fillId="0" borderId="19" xfId="0" applyNumberFormat="1" applyFont="1" applyBorder="1" applyAlignment="1">
      <alignment horizontal="center"/>
    </xf>
    <xf numFmtId="165" fontId="131" fillId="0" borderId="19" xfId="0" applyNumberFormat="1" applyFont="1" applyBorder="1"/>
    <xf numFmtId="0" fontId="132" fillId="0" borderId="19" xfId="0" quotePrefix="1" applyNumberFormat="1" applyFont="1" applyBorder="1" applyAlignment="1">
      <alignment horizontal="center"/>
    </xf>
    <xf numFmtId="165" fontId="132" fillId="0" borderId="19" xfId="0" applyNumberFormat="1" applyFont="1" applyBorder="1"/>
    <xf numFmtId="0" fontId="130" fillId="0" borderId="19" xfId="0" quotePrefix="1" applyNumberFormat="1" applyFont="1" applyBorder="1" applyAlignment="1">
      <alignment horizontal="center"/>
    </xf>
    <xf numFmtId="165" fontId="132" fillId="0" borderId="8" xfId="0" applyNumberFormat="1" applyFont="1" applyBorder="1" applyAlignment="1">
      <alignment horizontal="left" indent="1"/>
    </xf>
    <xf numFmtId="165" fontId="132" fillId="0" borderId="30" xfId="0" applyNumberFormat="1" applyFont="1" applyBorder="1" applyAlignment="1">
      <alignment horizontal="left" indent="1"/>
    </xf>
    <xf numFmtId="0" fontId="130" fillId="0" borderId="25" xfId="0" quotePrefix="1" applyNumberFormat="1" applyFont="1" applyBorder="1" applyAlignment="1">
      <alignment horizontal="center"/>
    </xf>
    <xf numFmtId="0" fontId="130" fillId="0" borderId="25" xfId="0" applyNumberFormat="1" applyFont="1" applyBorder="1" applyAlignment="1">
      <alignment horizontal="center"/>
    </xf>
    <xf numFmtId="0" fontId="88" fillId="0" borderId="8" xfId="0" applyFont="1" applyBorder="1" applyAlignment="1">
      <alignment horizontal="left" vertical="center" wrapText="1"/>
    </xf>
    <xf numFmtId="0" fontId="88" fillId="5" borderId="8" xfId="0" applyFont="1" applyFill="1" applyBorder="1" applyAlignment="1">
      <alignment horizontal="left" vertical="center" wrapText="1"/>
    </xf>
    <xf numFmtId="0" fontId="88" fillId="0" borderId="2" xfId="0" applyFont="1" applyBorder="1" applyAlignment="1">
      <alignment horizontal="left"/>
    </xf>
    <xf numFmtId="0" fontId="88" fillId="0" borderId="8" xfId="0" applyFont="1" applyBorder="1" applyAlignment="1">
      <alignment horizontal="left"/>
    </xf>
    <xf numFmtId="0" fontId="88" fillId="0" borderId="8" xfId="0" applyFont="1" applyBorder="1" applyAlignment="1">
      <alignment horizontal="left" wrapText="1"/>
    </xf>
    <xf numFmtId="165" fontId="109" fillId="0" borderId="8" xfId="8" applyFont="1" applyFill="1" applyBorder="1" applyAlignment="1">
      <alignment horizontal="right" vertical="center" wrapText="1"/>
    </xf>
    <xf numFmtId="165" fontId="109" fillId="5" borderId="2" xfId="8" applyFont="1" applyFill="1" applyBorder="1" applyAlignment="1">
      <alignment horizontal="right" vertical="center" wrapText="1"/>
    </xf>
    <xf numFmtId="0" fontId="88" fillId="0" borderId="8" xfId="0" applyFont="1" applyBorder="1" applyAlignment="1">
      <alignment horizontal="center" vertical="center"/>
    </xf>
    <xf numFmtId="0" fontId="88" fillId="5" borderId="8" xfId="0" applyFont="1" applyFill="1" applyBorder="1" applyAlignment="1">
      <alignment horizontal="center" vertical="center"/>
    </xf>
    <xf numFmtId="0" fontId="88" fillId="0" borderId="2" xfId="0" applyFont="1" applyBorder="1" applyAlignment="1">
      <alignment horizontal="center"/>
    </xf>
    <xf numFmtId="0" fontId="88" fillId="0" borderId="8" xfId="0" applyFont="1" applyBorder="1" applyAlignment="1">
      <alignment horizontal="center"/>
    </xf>
    <xf numFmtId="4" fontId="0" fillId="0" borderId="10" xfId="0" applyNumberFormat="1" applyFont="1" applyBorder="1" applyAlignment="1">
      <alignment horizontal="center" vertical="center" wrapText="1"/>
    </xf>
    <xf numFmtId="4" fontId="0" fillId="0" borderId="1" xfId="0" applyNumberFormat="1" applyFont="1" applyBorder="1" applyAlignment="1">
      <alignment horizontal="center" vertical="center" wrapText="1"/>
    </xf>
    <xf numFmtId="4" fontId="49" fillId="0" borderId="2" xfId="0" applyNumberFormat="1" applyFont="1" applyBorder="1" applyAlignment="1">
      <alignment horizontal="center" vertical="center" wrapText="1"/>
    </xf>
    <xf numFmtId="4" fontId="49" fillId="0" borderId="6" xfId="0" applyNumberFormat="1" applyFont="1" applyBorder="1" applyAlignment="1">
      <alignment horizontal="center" vertical="center" wrapText="1"/>
    </xf>
    <xf numFmtId="4" fontId="49" fillId="0" borderId="8" xfId="0" applyNumberFormat="1" applyFont="1" applyBorder="1" applyAlignment="1">
      <alignment horizontal="center" vertical="center" wrapText="1"/>
    </xf>
    <xf numFmtId="4" fontId="49" fillId="0" borderId="0" xfId="0" applyNumberFormat="1" applyFont="1" applyBorder="1" applyAlignment="1">
      <alignment horizontal="center" vertical="center" wrapText="1"/>
    </xf>
    <xf numFmtId="4" fontId="49" fillId="0" borderId="1" xfId="0" applyNumberFormat="1" applyFont="1" applyBorder="1" applyAlignment="1">
      <alignment horizontal="center" vertical="center" wrapText="1"/>
    </xf>
    <xf numFmtId="4" fontId="49" fillId="0" borderId="10" xfId="0" applyNumberFormat="1" applyFont="1" applyBorder="1" applyAlignment="1">
      <alignment horizontal="center" vertical="center" wrapText="1"/>
    </xf>
    <xf numFmtId="2" fontId="49" fillId="0" borderId="2" xfId="0" applyNumberFormat="1" applyFont="1" applyBorder="1" applyAlignment="1">
      <alignment horizontal="center" vertical="center" wrapText="1"/>
    </xf>
    <xf numFmtId="2" fontId="49" fillId="0" borderId="6" xfId="0" applyNumberFormat="1" applyFont="1" applyBorder="1" applyAlignment="1">
      <alignment horizontal="center" vertical="center" wrapText="1"/>
    </xf>
    <xf numFmtId="0" fontId="109" fillId="0" borderId="6" xfId="7" applyFont="1" applyFill="1" applyBorder="1" applyAlignment="1">
      <alignment horizontal="center" vertical="center" wrapText="1"/>
    </xf>
    <xf numFmtId="2" fontId="49" fillId="0" borderId="8" xfId="0" applyNumberFormat="1" applyFont="1" applyBorder="1" applyAlignment="1">
      <alignment horizontal="center" vertical="center" wrapText="1"/>
    </xf>
    <xf numFmtId="2" fontId="49" fillId="0" borderId="0" xfId="0" applyNumberFormat="1" applyFont="1" applyBorder="1" applyAlignment="1">
      <alignment horizontal="center" vertical="center" wrapText="1"/>
    </xf>
    <xf numFmtId="2" fontId="49" fillId="0" borderId="10" xfId="0" applyNumberFormat="1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2" fontId="49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88" fillId="0" borderId="6" xfId="0" applyFont="1" applyBorder="1" applyAlignment="1">
      <alignment horizontal="left" vertical="center" wrapText="1"/>
    </xf>
    <xf numFmtId="165" fontId="109" fillId="0" borderId="6" xfId="8" applyFont="1" applyFill="1" applyBorder="1" applyAlignment="1">
      <alignment horizontal="right" vertical="center" wrapText="1"/>
    </xf>
    <xf numFmtId="165" fontId="0" fillId="0" borderId="2" xfId="0" applyNumberFormat="1" applyFont="1" applyBorder="1" applyAlignment="1">
      <alignment horizontal="center" vertical="center" wrapText="1"/>
    </xf>
    <xf numFmtId="165" fontId="2" fillId="0" borderId="2" xfId="0" applyNumberFormat="1" applyFont="1" applyBorder="1" applyAlignment="1">
      <alignment horizontal="center" vertical="center" wrapText="1"/>
    </xf>
    <xf numFmtId="2" fontId="109" fillId="0" borderId="5" xfId="0" applyNumberFormat="1" applyFont="1" applyBorder="1" applyAlignment="1"/>
    <xf numFmtId="2" fontId="109" fillId="0" borderId="4" xfId="0" applyNumberFormat="1" applyFont="1" applyBorder="1" applyAlignment="1"/>
    <xf numFmtId="0" fontId="88" fillId="0" borderId="0" xfId="7" applyFont="1" applyBorder="1" applyAlignment="1">
      <alignment vertical="center"/>
    </xf>
    <xf numFmtId="0" fontId="109" fillId="0" borderId="5" xfId="0" applyFont="1" applyBorder="1"/>
    <xf numFmtId="0" fontId="109" fillId="0" borderId="15" xfId="0" applyFont="1" applyFill="1" applyBorder="1"/>
    <xf numFmtId="0" fontId="109" fillId="0" borderId="13" xfId="7" applyFont="1" applyFill="1" applyBorder="1" applyAlignment="1">
      <alignment horizontal="left" vertical="center" wrapText="1"/>
    </xf>
    <xf numFmtId="0" fontId="109" fillId="0" borderId="5" xfId="7" applyFont="1" applyFill="1" applyBorder="1" applyAlignment="1">
      <alignment vertical="center" wrapText="1"/>
    </xf>
    <xf numFmtId="0" fontId="109" fillId="0" borderId="172" xfId="7" applyFont="1" applyFill="1" applyBorder="1" applyAlignment="1">
      <alignment vertical="center" wrapText="1"/>
    </xf>
    <xf numFmtId="0" fontId="109" fillId="0" borderId="11" xfId="7" applyFont="1" applyFill="1" applyBorder="1" applyAlignment="1">
      <alignment vertical="center" wrapText="1"/>
    </xf>
    <xf numFmtId="2" fontId="109" fillId="0" borderId="4" xfId="0" applyNumberFormat="1" applyFont="1" applyBorder="1" applyAlignment="1">
      <alignment wrapText="1"/>
    </xf>
    <xf numFmtId="2" fontId="109" fillId="0" borderId="84" xfId="0" applyNumberFormat="1" applyFont="1" applyBorder="1" applyAlignment="1"/>
    <xf numFmtId="0" fontId="109" fillId="0" borderId="2" xfId="0" applyNumberFormat="1" applyFont="1" applyBorder="1" applyAlignment="1">
      <alignment horizontal="center"/>
    </xf>
    <xf numFmtId="0" fontId="109" fillId="0" borderId="8" xfId="7" applyNumberFormat="1" applyFont="1" applyFill="1" applyBorder="1" applyAlignment="1">
      <alignment horizontal="center" vertical="center" wrapText="1"/>
    </xf>
    <xf numFmtId="0" fontId="109" fillId="0" borderId="2" xfId="7" applyNumberFormat="1" applyFont="1" applyFill="1" applyBorder="1" applyAlignment="1">
      <alignment horizontal="center" vertical="center"/>
    </xf>
    <xf numFmtId="0" fontId="109" fillId="0" borderId="47" xfId="7" applyNumberFormat="1" applyFont="1" applyFill="1" applyBorder="1" applyAlignment="1">
      <alignment horizontal="center" vertical="center" wrapText="1"/>
    </xf>
    <xf numFmtId="0" fontId="109" fillId="0" borderId="6" xfId="7" applyNumberFormat="1" applyFont="1" applyFill="1" applyBorder="1" applyAlignment="1">
      <alignment horizontal="center" vertical="center"/>
    </xf>
    <xf numFmtId="0" fontId="109" fillId="0" borderId="6" xfId="0" applyNumberFormat="1" applyFont="1" applyBorder="1" applyAlignment="1">
      <alignment horizontal="center"/>
    </xf>
    <xf numFmtId="0" fontId="109" fillId="0" borderId="47" xfId="0" applyNumberFormat="1" applyFont="1" applyBorder="1" applyAlignment="1">
      <alignment horizontal="center"/>
    </xf>
    <xf numFmtId="165" fontId="109" fillId="0" borderId="2" xfId="1" applyFont="1" applyBorder="1" applyAlignment="1">
      <alignment horizontal="right"/>
    </xf>
    <xf numFmtId="165" fontId="109" fillId="0" borderId="2" xfId="1" applyFont="1" applyBorder="1"/>
    <xf numFmtId="165" fontId="109" fillId="0" borderId="8" xfId="1" applyFont="1" applyFill="1" applyBorder="1" applyAlignment="1">
      <alignment horizontal="left" vertical="center" wrapText="1"/>
    </xf>
    <xf numFmtId="165" fontId="109" fillId="0" borderId="2" xfId="1" applyFont="1" applyFill="1" applyBorder="1" applyAlignment="1">
      <alignment horizontal="right" vertical="center" wrapText="1"/>
    </xf>
    <xf numFmtId="165" fontId="109" fillId="0" borderId="47" xfId="1" applyFont="1" applyFill="1" applyBorder="1" applyAlignment="1">
      <alignment horizontal="right" vertical="center" wrapText="1"/>
    </xf>
    <xf numFmtId="165" fontId="109" fillId="0" borderId="6" xfId="1" applyFont="1" applyFill="1" applyBorder="1" applyAlignment="1">
      <alignment horizontal="right" vertical="center" wrapText="1"/>
    </xf>
    <xf numFmtId="165" fontId="109" fillId="0" borderId="2" xfId="1" applyFont="1" applyBorder="1" applyAlignment="1">
      <alignment horizontal="right" vertical="center"/>
    </xf>
    <xf numFmtId="165" fontId="109" fillId="0" borderId="6" xfId="1" applyFont="1" applyBorder="1" applyAlignment="1">
      <alignment horizontal="right"/>
    </xf>
    <xf numFmtId="165" fontId="49" fillId="0" borderId="130" xfId="1" applyFont="1" applyBorder="1" applyAlignment="1">
      <alignment horizontal="right" vertical="top" wrapText="1"/>
    </xf>
    <xf numFmtId="0" fontId="109" fillId="0" borderId="87" xfId="7" applyFont="1" applyFill="1" applyBorder="1" applyAlignment="1">
      <alignment horizontal="center" vertical="center" wrapText="1"/>
    </xf>
    <xf numFmtId="0" fontId="109" fillId="0" borderId="47" xfId="7" applyFont="1" applyBorder="1" applyAlignment="1">
      <alignment horizontal="center" vertical="center" wrapText="1"/>
    </xf>
    <xf numFmtId="0" fontId="109" fillId="0" borderId="47" xfId="7" applyFont="1" applyFill="1" applyBorder="1" applyAlignment="1">
      <alignment horizontal="center" vertical="center" wrapText="1"/>
    </xf>
    <xf numFmtId="0" fontId="109" fillId="0" borderId="12" xfId="7" applyFont="1" applyFill="1" applyBorder="1" applyAlignment="1">
      <alignment horizontal="center" vertical="center" wrapText="1"/>
    </xf>
    <xf numFmtId="165" fontId="49" fillId="0" borderId="130" xfId="1" applyFont="1" applyBorder="1" applyAlignment="1">
      <alignment vertical="top" wrapText="1"/>
    </xf>
    <xf numFmtId="2" fontId="109" fillId="0" borderId="3" xfId="0" applyNumberFormat="1" applyFont="1" applyBorder="1" applyAlignment="1"/>
    <xf numFmtId="0" fontId="109" fillId="0" borderId="2" xfId="0" applyFont="1" applyBorder="1" applyAlignment="1"/>
    <xf numFmtId="0" fontId="110" fillId="0" borderId="2" xfId="2" applyFont="1" applyBorder="1" applyAlignment="1">
      <alignment wrapText="1"/>
    </xf>
    <xf numFmtId="0" fontId="110" fillId="0" borderId="22" xfId="2" applyFont="1" applyBorder="1" applyAlignment="1">
      <alignment wrapText="1"/>
    </xf>
    <xf numFmtId="0" fontId="109" fillId="0" borderId="8" xfId="7" applyFont="1" applyFill="1" applyBorder="1" applyAlignment="1">
      <alignment vertical="center" wrapText="1"/>
    </xf>
    <xf numFmtId="0" fontId="82" fillId="0" borderId="2" xfId="0" applyFont="1" applyBorder="1" applyAlignment="1">
      <alignment horizontal="center"/>
    </xf>
    <xf numFmtId="0" fontId="116" fillId="0" borderId="2" xfId="0" applyNumberFormat="1" applyFont="1" applyBorder="1" applyAlignment="1">
      <alignment horizontal="center"/>
    </xf>
    <xf numFmtId="0" fontId="49" fillId="0" borderId="2" xfId="7" applyNumberFormat="1" applyFont="1" applyBorder="1" applyAlignment="1">
      <alignment horizontal="center" vertical="center"/>
    </xf>
    <xf numFmtId="0" fontId="116" fillId="0" borderId="6" xfId="0" applyNumberFormat="1" applyFont="1" applyBorder="1" applyAlignment="1">
      <alignment horizontal="center"/>
    </xf>
    <xf numFmtId="0" fontId="116" fillId="0" borderId="2" xfId="0" applyNumberFormat="1" applyFont="1" applyBorder="1" applyAlignment="1">
      <alignment horizontal="center" vertical="center"/>
    </xf>
    <xf numFmtId="0" fontId="116" fillId="0" borderId="8" xfId="7" applyNumberFormat="1" applyFont="1" applyFill="1" applyBorder="1" applyAlignment="1">
      <alignment horizontal="center" vertical="center"/>
    </xf>
    <xf numFmtId="0" fontId="116" fillId="0" borderId="2" xfId="7" applyNumberFormat="1" applyFont="1" applyFill="1" applyBorder="1" applyAlignment="1">
      <alignment horizontal="center" vertical="top"/>
    </xf>
    <xf numFmtId="0" fontId="116" fillId="0" borderId="2" xfId="0" applyNumberFormat="1" applyFont="1" applyBorder="1" applyAlignment="1">
      <alignment horizontal="left"/>
    </xf>
    <xf numFmtId="0" fontId="49" fillId="0" borderId="2" xfId="7" applyNumberFormat="1" applyFont="1" applyBorder="1" applyAlignment="1">
      <alignment horizontal="left" vertical="center"/>
    </xf>
    <xf numFmtId="0" fontId="116" fillId="0" borderId="6" xfId="0" applyNumberFormat="1" applyFont="1" applyBorder="1" applyAlignment="1">
      <alignment horizontal="left"/>
    </xf>
    <xf numFmtId="0" fontId="116" fillId="0" borderId="2" xfId="0" applyNumberFormat="1" applyFont="1" applyBorder="1" applyAlignment="1">
      <alignment horizontal="left" vertical="center"/>
    </xf>
    <xf numFmtId="0" fontId="116" fillId="0" borderId="8" xfId="7" applyNumberFormat="1" applyFont="1" applyFill="1" applyBorder="1" applyAlignment="1">
      <alignment horizontal="left" vertical="center"/>
    </xf>
    <xf numFmtId="0" fontId="116" fillId="0" borderId="2" xfId="7" applyNumberFormat="1" applyFont="1" applyFill="1" applyBorder="1" applyAlignment="1">
      <alignment horizontal="left" vertical="top"/>
    </xf>
    <xf numFmtId="0" fontId="2" fillId="0" borderId="0" xfId="0" applyFont="1" applyAlignment="1">
      <alignment horizontal="center"/>
    </xf>
    <xf numFmtId="0" fontId="24" fillId="0" borderId="9" xfId="0" applyFont="1" applyBorder="1" applyAlignment="1">
      <alignment horizontal="center"/>
    </xf>
    <xf numFmtId="0" fontId="8" fillId="0" borderId="20" xfId="0" applyFont="1" applyBorder="1" applyAlignment="1"/>
    <xf numFmtId="0" fontId="49" fillId="0" borderId="2" xfId="0" applyFont="1" applyBorder="1" applyAlignment="1">
      <alignment horizontal="center" vertical="center"/>
    </xf>
    <xf numFmtId="0" fontId="78" fillId="0" borderId="8" xfId="0" applyFont="1" applyBorder="1" applyAlignment="1">
      <alignment horizontal="center" vertical="center"/>
    </xf>
    <xf numFmtId="0" fontId="92" fillId="0" borderId="151" xfId="0" applyFont="1" applyFill="1" applyBorder="1"/>
    <xf numFmtId="0" fontId="0" fillId="0" borderId="0" xfId="0"/>
    <xf numFmtId="0" fontId="92" fillId="0" borderId="151" xfId="0" applyFont="1" applyFill="1" applyBorder="1" applyAlignment="1">
      <alignment horizontal="center"/>
    </xf>
    <xf numFmtId="165" fontId="88" fillId="0" borderId="2" xfId="1" applyFont="1" applyBorder="1" applyAlignment="1">
      <alignment vertical="center"/>
    </xf>
    <xf numFmtId="165" fontId="109" fillId="0" borderId="6" xfId="1" applyFont="1" applyBorder="1"/>
    <xf numFmtId="165" fontId="109" fillId="0" borderId="8" xfId="1" applyFont="1" applyFill="1" applyBorder="1" applyAlignment="1">
      <alignment horizontal="right" vertical="center" wrapText="1"/>
    </xf>
    <xf numFmtId="165" fontId="49" fillId="0" borderId="2" xfId="1" applyFont="1" applyBorder="1" applyAlignment="1">
      <alignment vertical="center"/>
    </xf>
    <xf numFmtId="165" fontId="116" fillId="0" borderId="6" xfId="1" applyFont="1" applyBorder="1"/>
    <xf numFmtId="0" fontId="88" fillId="0" borderId="2" xfId="7" applyFont="1" applyFill="1" applyBorder="1" applyAlignment="1">
      <alignment horizontal="center"/>
    </xf>
    <xf numFmtId="165" fontId="0" fillId="0" borderId="132" xfId="1" applyFont="1" applyBorder="1" applyAlignment="1">
      <alignment vertical="top" wrapText="1"/>
    </xf>
    <xf numFmtId="165" fontId="0" fillId="0" borderId="10" xfId="1" applyFont="1" applyBorder="1" applyAlignment="1">
      <alignment vertical="top" wrapText="1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170" fontId="0" fillId="0" borderId="4" xfId="1" applyNumberFormat="1" applyFont="1" applyBorder="1" applyAlignment="1">
      <alignment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88" fillId="0" borderId="2" xfId="0" applyFont="1" applyBorder="1"/>
    <xf numFmtId="0" fontId="88" fillId="0" borderId="4" xfId="0" applyFont="1" applyBorder="1" applyAlignment="1">
      <alignment horizontal="center"/>
    </xf>
    <xf numFmtId="0" fontId="88" fillId="0" borderId="3" xfId="0" applyFont="1" applyBorder="1" applyAlignment="1"/>
    <xf numFmtId="0" fontId="88" fillId="0" borderId="4" xfId="0" applyFont="1" applyBorder="1" applyAlignment="1"/>
    <xf numFmtId="0" fontId="88" fillId="0" borderId="5" xfId="0" applyFont="1" applyBorder="1" applyAlignment="1"/>
    <xf numFmtId="4" fontId="88" fillId="0" borderId="2" xfId="0" applyNumberFormat="1" applyFont="1" applyBorder="1"/>
    <xf numFmtId="169" fontId="49" fillId="0" borderId="2" xfId="0" applyNumberFormat="1" applyFont="1" applyBorder="1" applyAlignment="1">
      <alignment vertical="center"/>
    </xf>
    <xf numFmtId="4" fontId="39" fillId="0" borderId="2" xfId="0" applyNumberFormat="1" applyFont="1" applyBorder="1" applyAlignment="1">
      <alignment vertical="center"/>
    </xf>
    <xf numFmtId="170" fontId="39" fillId="0" borderId="2" xfId="0" applyNumberFormat="1" applyFont="1" applyBorder="1" applyAlignment="1">
      <alignment vertical="center"/>
    </xf>
    <xf numFmtId="0" fontId="88" fillId="0" borderId="2" xfId="0" applyFont="1" applyBorder="1" applyAlignment="1">
      <alignment horizontal="left" vertical="center" wrapText="1"/>
    </xf>
    <xf numFmtId="0" fontId="88" fillId="0" borderId="2" xfId="0" applyFont="1" applyBorder="1" applyAlignment="1">
      <alignment wrapText="1"/>
    </xf>
    <xf numFmtId="0" fontId="88" fillId="0" borderId="5" xfId="0" applyFont="1" applyBorder="1" applyAlignment="1">
      <alignment horizontal="left" wrapText="1"/>
    </xf>
    <xf numFmtId="0" fontId="81" fillId="0" borderId="0" xfId="0" applyFont="1"/>
    <xf numFmtId="165" fontId="88" fillId="0" borderId="2" xfId="1" applyFont="1" applyBorder="1" applyAlignment="1">
      <alignment horizontal="center" vertical="center"/>
    </xf>
    <xf numFmtId="0" fontId="88" fillId="0" borderId="2" xfId="0" applyFont="1" applyBorder="1" applyAlignment="1">
      <alignment horizontal="center" vertical="center"/>
    </xf>
    <xf numFmtId="2" fontId="7" fillId="0" borderId="7" xfId="0" applyNumberFormat="1" applyFont="1" applyBorder="1"/>
    <xf numFmtId="1" fontId="7" fillId="0" borderId="7" xfId="0" applyNumberFormat="1" applyFont="1" applyBorder="1" applyAlignment="1">
      <alignment horizontal="center"/>
    </xf>
    <xf numFmtId="2" fontId="49" fillId="0" borderId="6" xfId="0" applyNumberFormat="1" applyFont="1" applyBorder="1" applyAlignment="1">
      <alignment horizontal="center"/>
    </xf>
    <xf numFmtId="2" fontId="49" fillId="0" borderId="0" xfId="0" applyNumberFormat="1" applyFont="1" applyBorder="1" applyAlignment="1">
      <alignment horizontal="center"/>
    </xf>
    <xf numFmtId="2" fontId="49" fillId="0" borderId="1" xfId="0" applyNumberFormat="1" applyFont="1" applyBorder="1" applyAlignment="1">
      <alignment horizontal="center"/>
    </xf>
    <xf numFmtId="37" fontId="49" fillId="0" borderId="6" xfId="0" applyNumberFormat="1" applyFont="1" applyBorder="1" applyAlignment="1">
      <alignment horizontal="center"/>
    </xf>
    <xf numFmtId="37" fontId="49" fillId="0" borderId="0" xfId="0" applyNumberFormat="1" applyFont="1" applyBorder="1" applyAlignment="1">
      <alignment horizontal="center"/>
    </xf>
    <xf numFmtId="37" fontId="49" fillId="0" borderId="10" xfId="0" applyNumberFormat="1" applyFont="1" applyBorder="1" applyAlignment="1">
      <alignment horizontal="center"/>
    </xf>
    <xf numFmtId="37" fontId="49" fillId="0" borderId="1" xfId="0" applyNumberFormat="1" applyFont="1" applyBorder="1" applyAlignment="1">
      <alignment horizontal="center"/>
    </xf>
    <xf numFmtId="0" fontId="133" fillId="0" borderId="0" xfId="0" applyFont="1"/>
    <xf numFmtId="2" fontId="78" fillId="0" borderId="7" xfId="0" applyNumberFormat="1" applyFont="1" applyBorder="1"/>
    <xf numFmtId="1" fontId="78" fillId="0" borderId="7" xfId="0" applyNumberFormat="1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0" fillId="0" borderId="0" xfId="0"/>
    <xf numFmtId="168" fontId="0" fillId="0" borderId="0" xfId="0" applyNumberFormat="1" applyAlignment="1">
      <alignment horizontal="center"/>
    </xf>
    <xf numFmtId="165" fontId="88" fillId="0" borderId="35" xfId="0" applyNumberFormat="1" applyFont="1" applyBorder="1"/>
    <xf numFmtId="0" fontId="134" fillId="0" borderId="2" xfId="2" applyFont="1" applyFill="1" applyBorder="1" applyAlignment="1">
      <alignment horizontal="left" vertical="center"/>
    </xf>
    <xf numFmtId="165" fontId="116" fillId="0" borderId="2" xfId="0" applyNumberFormat="1" applyFont="1" applyBorder="1" applyAlignment="1">
      <alignment horizontal="center"/>
    </xf>
    <xf numFmtId="3" fontId="49" fillId="0" borderId="2" xfId="1" applyNumberFormat="1" applyFont="1" applyBorder="1" applyAlignment="1">
      <alignment horizontal="center" vertical="center"/>
    </xf>
    <xf numFmtId="165" fontId="49" fillId="0" borderId="6" xfId="1" applyFont="1" applyBorder="1" applyAlignment="1">
      <alignment horizontal="center" vertical="center"/>
    </xf>
    <xf numFmtId="165" fontId="49" fillId="0" borderId="2" xfId="1" applyFont="1" applyBorder="1" applyAlignment="1">
      <alignment horizontal="center" vertical="center"/>
    </xf>
    <xf numFmtId="0" fontId="134" fillId="0" borderId="2" xfId="2" applyFont="1" applyFill="1" applyBorder="1" applyAlignment="1">
      <alignment horizontal="left" vertical="center" wrapText="1"/>
    </xf>
    <xf numFmtId="0" fontId="81" fillId="0" borderId="2" xfId="0" applyFont="1" applyBorder="1" applyAlignment="1">
      <alignment horizontal="left" vertical="center"/>
    </xf>
    <xf numFmtId="165" fontId="134" fillId="5" borderId="2" xfId="1" applyFont="1" applyFill="1" applyBorder="1" applyAlignment="1">
      <alignment horizontal="center" vertical="center"/>
    </xf>
    <xf numFmtId="0" fontId="134" fillId="0" borderId="7" xfId="0" applyFont="1" applyBorder="1" applyAlignment="1">
      <alignment horizontal="left" vertical="center"/>
    </xf>
    <xf numFmtId="0" fontId="82" fillId="5" borderId="2" xfId="2" applyFont="1" applyFill="1" applyBorder="1" applyAlignment="1">
      <alignment horizontal="left" vertical="top" wrapText="1"/>
    </xf>
    <xf numFmtId="0" fontId="134" fillId="0" borderId="2" xfId="2" applyFont="1" applyFill="1" applyBorder="1" applyAlignment="1">
      <alignment horizontal="left" vertical="center" indent="1"/>
    </xf>
    <xf numFmtId="0" fontId="134" fillId="0" borderId="2" xfId="2" applyFont="1" applyBorder="1" applyAlignment="1">
      <alignment horizontal="left" vertical="center" wrapText="1" indent="1"/>
    </xf>
    <xf numFmtId="165" fontId="66" fillId="5" borderId="2" xfId="2" applyNumberFormat="1" applyFont="1" applyFill="1" applyBorder="1" applyAlignment="1">
      <alignment horizontal="center" vertical="center"/>
    </xf>
    <xf numFmtId="0" fontId="134" fillId="0" borderId="2" xfId="2" applyFont="1" applyBorder="1" applyAlignment="1">
      <alignment horizontal="left" vertical="center" wrapText="1"/>
    </xf>
    <xf numFmtId="0" fontId="81" fillId="0" borderId="2" xfId="0" applyFont="1" applyBorder="1" applyAlignment="1">
      <alignment horizontal="left" vertical="center" wrapText="1"/>
    </xf>
    <xf numFmtId="165" fontId="134" fillId="5" borderId="2" xfId="1" applyFont="1" applyFill="1" applyBorder="1" applyAlignment="1">
      <alignment horizontal="center" vertical="center" wrapText="1"/>
    </xf>
    <xf numFmtId="0" fontId="82" fillId="0" borderId="0" xfId="0" applyFont="1" applyAlignment="1">
      <alignment horizontal="left" vertical="center" wrapText="1"/>
    </xf>
    <xf numFmtId="0" fontId="134" fillId="0" borderId="2" xfId="0" applyFont="1" applyBorder="1" applyAlignment="1">
      <alignment horizontal="left" vertical="center" wrapText="1"/>
    </xf>
    <xf numFmtId="0" fontId="135" fillId="0" borderId="2" xfId="0" applyFont="1" applyBorder="1" applyAlignment="1">
      <alignment horizontal="left" vertical="center" wrapText="1"/>
    </xf>
    <xf numFmtId="165" fontId="82" fillId="5" borderId="8" xfId="1" applyFont="1" applyFill="1" applyBorder="1" applyAlignment="1">
      <alignment horizontal="center" vertical="center"/>
    </xf>
    <xf numFmtId="0" fontId="82" fillId="5" borderId="7" xfId="2" applyFont="1" applyFill="1" applyBorder="1" applyAlignment="1">
      <alignment horizontal="left" vertical="center" wrapText="1"/>
    </xf>
    <xf numFmtId="0" fontId="82" fillId="5" borderId="2" xfId="2" applyFont="1" applyFill="1" applyBorder="1" applyAlignment="1">
      <alignment horizontal="left" vertical="center" wrapText="1"/>
    </xf>
    <xf numFmtId="0" fontId="49" fillId="0" borderId="2" xfId="0" applyFont="1" applyBorder="1" applyAlignment="1">
      <alignment horizontal="left" vertical="center" wrapText="1"/>
    </xf>
    <xf numFmtId="165" fontId="134" fillId="5" borderId="8" xfId="1" applyFont="1" applyFill="1" applyBorder="1" applyAlignment="1">
      <alignment horizontal="center" vertical="center"/>
    </xf>
    <xf numFmtId="0" fontId="49" fillId="0" borderId="5" xfId="0" applyFont="1" applyBorder="1" applyAlignment="1">
      <alignment horizontal="left" vertical="center" wrapText="1"/>
    </xf>
    <xf numFmtId="165" fontId="82" fillId="0" borderId="2" xfId="1" applyFont="1" applyBorder="1" applyAlignment="1">
      <alignment horizontal="center" vertical="center"/>
    </xf>
    <xf numFmtId="165" fontId="49" fillId="0" borderId="7" xfId="1" applyFont="1" applyFill="1" applyBorder="1" applyAlignment="1">
      <alignment horizontal="center" vertical="center"/>
    </xf>
    <xf numFmtId="0" fontId="49" fillId="0" borderId="2" xfId="0" applyFont="1" applyBorder="1" applyAlignment="1">
      <alignment horizontal="left"/>
    </xf>
    <xf numFmtId="165" fontId="49" fillId="0" borderId="2" xfId="1" applyFont="1" applyBorder="1" applyAlignment="1">
      <alignment horizontal="center"/>
    </xf>
    <xf numFmtId="2" fontId="88" fillId="0" borderId="5" xfId="0" applyNumberFormat="1" applyFont="1" applyBorder="1" applyAlignment="1"/>
    <xf numFmtId="0" fontId="88" fillId="0" borderId="5" xfId="0" applyFont="1" applyBorder="1"/>
    <xf numFmtId="165" fontId="88" fillId="0" borderId="2" xfId="1" applyFont="1" applyBorder="1" applyAlignment="1">
      <alignment horizontal="right"/>
    </xf>
    <xf numFmtId="165" fontId="88" fillId="0" borderId="2" xfId="1" applyFont="1" applyBorder="1" applyAlignment="1">
      <alignment horizontal="right" vertical="center"/>
    </xf>
    <xf numFmtId="173" fontId="88" fillId="0" borderId="2" xfId="1" applyNumberFormat="1" applyFont="1" applyBorder="1" applyAlignment="1">
      <alignment horizontal="center"/>
    </xf>
    <xf numFmtId="173" fontId="88" fillId="0" borderId="2" xfId="0" applyNumberFormat="1" applyFont="1" applyBorder="1" applyAlignment="1">
      <alignment horizontal="center"/>
    </xf>
    <xf numFmtId="0" fontId="136" fillId="0" borderId="2" xfId="7" applyFont="1" applyFill="1" applyBorder="1" applyAlignment="1">
      <alignment horizontal="center" vertical="center" wrapText="1"/>
    </xf>
    <xf numFmtId="0" fontId="88" fillId="0" borderId="45" xfId="7" applyFont="1" applyBorder="1" applyAlignment="1">
      <alignment horizontal="center"/>
    </xf>
    <xf numFmtId="0" fontId="109" fillId="5" borderId="45" xfId="7" applyFont="1" applyFill="1" applyBorder="1" applyAlignment="1">
      <alignment horizontal="center" vertical="center" wrapText="1"/>
    </xf>
    <xf numFmtId="0" fontId="88" fillId="0" borderId="4" xfId="0" applyFont="1" applyBorder="1"/>
    <xf numFmtId="4" fontId="92" fillId="0" borderId="151" xfId="6" applyNumberFormat="1" applyFont="1" applyFill="1" applyBorder="1" applyAlignment="1">
      <alignment horizontal="right"/>
    </xf>
    <xf numFmtId="4" fontId="92" fillId="0" borderId="151" xfId="0" applyNumberFormat="1" applyFont="1" applyFill="1" applyBorder="1" applyAlignment="1">
      <alignment horizontal="center"/>
    </xf>
    <xf numFmtId="165" fontId="88" fillId="0" borderId="4" xfId="1" applyFont="1" applyBorder="1"/>
    <xf numFmtId="165" fontId="116" fillId="0" borderId="2" xfId="1" applyFont="1" applyFill="1" applyBorder="1" applyAlignment="1">
      <alignment horizontal="center" vertical="center" wrapText="1"/>
    </xf>
    <xf numFmtId="2" fontId="82" fillId="0" borderId="2" xfId="0" applyNumberFormat="1" applyFont="1" applyBorder="1"/>
    <xf numFmtId="0" fontId="82" fillId="0" borderId="2" xfId="0" applyFont="1" applyBorder="1"/>
    <xf numFmtId="4" fontId="82" fillId="0" borderId="2" xfId="0" applyNumberFormat="1" applyFont="1" applyBorder="1"/>
    <xf numFmtId="3" fontId="120" fillId="0" borderId="2" xfId="0" applyNumberFormat="1" applyFont="1" applyBorder="1"/>
    <xf numFmtId="3" fontId="82" fillId="0" borderId="2" xfId="0" applyNumberFormat="1" applyFont="1" applyBorder="1"/>
    <xf numFmtId="165" fontId="116" fillId="0" borderId="2" xfId="8" applyFont="1" applyFill="1" applyBorder="1" applyAlignment="1">
      <alignment horizontal="right" vertical="center" wrapText="1"/>
    </xf>
    <xf numFmtId="165" fontId="116" fillId="0" borderId="2" xfId="1" applyFont="1" applyBorder="1" applyAlignment="1">
      <alignment horizontal="left" vertical="center" wrapText="1"/>
    </xf>
    <xf numFmtId="0" fontId="88" fillId="0" borderId="8" xfId="0" applyFont="1" applyBorder="1"/>
    <xf numFmtId="0" fontId="137" fillId="0" borderId="8" xfId="0" applyFont="1" applyBorder="1" applyAlignment="1">
      <alignment horizontal="center"/>
    </xf>
    <xf numFmtId="165" fontId="88" fillId="0" borderId="8" xfId="1" applyFont="1" applyBorder="1"/>
    <xf numFmtId="165" fontId="88" fillId="0" borderId="2" xfId="1" applyFont="1" applyBorder="1"/>
    <xf numFmtId="3" fontId="88" fillId="0" borderId="8" xfId="0" applyNumberFormat="1" applyFont="1" applyBorder="1" applyAlignment="1">
      <alignment horizontal="center"/>
    </xf>
    <xf numFmtId="165" fontId="49" fillId="0" borderId="2" xfId="1" applyFont="1" applyBorder="1" applyAlignment="1"/>
    <xf numFmtId="0" fontId="88" fillId="0" borderId="2" xfId="1" applyNumberFormat="1" applyFont="1" applyBorder="1" applyAlignment="1">
      <alignment horizontal="center"/>
    </xf>
    <xf numFmtId="165" fontId="88" fillId="0" borderId="2" xfId="1" applyFont="1" applyBorder="1" applyAlignment="1">
      <alignment horizontal="center"/>
    </xf>
    <xf numFmtId="0" fontId="88" fillId="0" borderId="2" xfId="0" applyNumberFormat="1" applyFont="1" applyBorder="1" applyAlignment="1">
      <alignment horizontal="center"/>
    </xf>
    <xf numFmtId="0" fontId="88" fillId="0" borderId="2" xfId="0" applyFont="1" applyBorder="1" applyAlignment="1">
      <alignment vertical="center"/>
    </xf>
    <xf numFmtId="0" fontId="88" fillId="0" borderId="2" xfId="0" applyFont="1" applyBorder="1" applyAlignment="1"/>
    <xf numFmtId="2" fontId="88" fillId="0" borderId="2" xfId="0" applyNumberFormat="1" applyFont="1" applyBorder="1" applyAlignment="1"/>
    <xf numFmtId="2" fontId="88" fillId="0" borderId="2" xfId="0" applyNumberFormat="1" applyFont="1" applyBorder="1" applyAlignment="1">
      <alignment horizontal="left"/>
    </xf>
    <xf numFmtId="165" fontId="88" fillId="0" borderId="5" xfId="1" applyFont="1" applyBorder="1" applyAlignment="1">
      <alignment horizontal="right"/>
    </xf>
    <xf numFmtId="0" fontId="88" fillId="0" borderId="2" xfId="7" applyFont="1" applyFill="1" applyBorder="1" applyAlignment="1">
      <alignment horizontal="center" vertical="center" wrapText="1"/>
    </xf>
    <xf numFmtId="165" fontId="24" fillId="0" borderId="30" xfId="0" applyNumberFormat="1" applyFont="1" applyBorder="1" applyAlignment="1">
      <alignment horizontal="left" indent="1"/>
    </xf>
    <xf numFmtId="0" fontId="88" fillId="0" borderId="2" xfId="7" applyFont="1" applyBorder="1" applyAlignment="1">
      <alignment vertical="center"/>
    </xf>
    <xf numFmtId="0" fontId="14" fillId="0" borderId="16" xfId="0" applyNumberFormat="1" applyFont="1" applyBorder="1" applyAlignment="1">
      <alignment horizontal="center"/>
    </xf>
    <xf numFmtId="165" fontId="88" fillId="0" borderId="5" xfId="8" applyFont="1" applyBorder="1" applyAlignment="1"/>
    <xf numFmtId="0" fontId="88" fillId="0" borderId="2" xfId="7" applyFont="1" applyBorder="1" applyAlignment="1">
      <alignment horizontal="center"/>
    </xf>
    <xf numFmtId="0" fontId="88" fillId="0" borderId="2" xfId="0" applyFont="1" applyBorder="1" applyAlignment="1">
      <alignment vertical="top" wrapText="1"/>
    </xf>
    <xf numFmtId="0" fontId="88" fillId="0" borderId="2" xfId="0" applyFont="1" applyBorder="1" applyAlignment="1">
      <alignment horizontal="center" vertical="top" wrapText="1"/>
    </xf>
    <xf numFmtId="0" fontId="88" fillId="0" borderId="2" xfId="0" applyFont="1" applyBorder="1" applyAlignment="1">
      <alignment horizontal="right" vertical="top" wrapText="1"/>
    </xf>
    <xf numFmtId="4" fontId="88" fillId="0" borderId="2" xfId="0" applyNumberFormat="1" applyFont="1" applyBorder="1" applyAlignment="1">
      <alignment horizontal="right" vertical="top" wrapText="1"/>
    </xf>
    <xf numFmtId="165" fontId="88" fillId="0" borderId="2" xfId="1" applyFont="1" applyBorder="1" applyAlignment="1">
      <alignment horizontal="right" vertical="top" wrapText="1"/>
    </xf>
    <xf numFmtId="165" fontId="54" fillId="0" borderId="2" xfId="0" quotePrefix="1" applyNumberFormat="1" applyFont="1" applyBorder="1" applyAlignment="1">
      <alignment horizontal="center"/>
    </xf>
    <xf numFmtId="0" fontId="88" fillId="0" borderId="2" xfId="0" applyFont="1" applyBorder="1" applyAlignment="1">
      <alignment horizontal="right" vertical="center"/>
    </xf>
    <xf numFmtId="3" fontId="88" fillId="0" borderId="2" xfId="0" applyNumberFormat="1" applyFont="1" applyBorder="1" applyAlignment="1">
      <alignment horizontal="right" vertical="center"/>
    </xf>
    <xf numFmtId="168" fontId="49" fillId="0" borderId="0" xfId="0" applyNumberFormat="1" applyFont="1"/>
    <xf numFmtId="168" fontId="49" fillId="0" borderId="0" xfId="0" applyNumberFormat="1" applyFont="1" applyAlignment="1"/>
    <xf numFmtId="165" fontId="54" fillId="0" borderId="8" xfId="0" applyNumberFormat="1" applyFont="1" applyBorder="1"/>
    <xf numFmtId="165" fontId="138" fillId="0" borderId="8" xfId="0" applyNumberFormat="1" applyFont="1" applyBorder="1" applyAlignment="1">
      <alignment horizontal="left" indent="1"/>
    </xf>
    <xf numFmtId="0" fontId="138" fillId="0" borderId="7" xfId="0" applyFont="1" applyBorder="1" applyAlignment="1">
      <alignment horizontal="center" wrapText="1"/>
    </xf>
    <xf numFmtId="0" fontId="54" fillId="0" borderId="19" xfId="0" applyFont="1" applyBorder="1" applyAlignment="1">
      <alignment horizontal="center"/>
    </xf>
    <xf numFmtId="4" fontId="88" fillId="0" borderId="2" xfId="0" applyNumberFormat="1" applyFont="1" applyBorder="1" applyAlignment="1">
      <alignment horizontal="right" vertical="center" wrapText="1"/>
    </xf>
    <xf numFmtId="4" fontId="88" fillId="0" borderId="2" xfId="0" applyNumberFormat="1" applyFont="1" applyBorder="1" applyAlignment="1">
      <alignment horizontal="right" vertical="center"/>
    </xf>
    <xf numFmtId="0" fontId="88" fillId="0" borderId="2" xfId="0" applyFont="1" applyBorder="1" applyAlignment="1">
      <alignment horizontal="center" vertical="center" wrapText="1"/>
    </xf>
    <xf numFmtId="168" fontId="88" fillId="0" borderId="2" xfId="1" applyNumberFormat="1" applyFont="1" applyBorder="1" applyAlignment="1">
      <alignment horizontal="right" vertical="center"/>
    </xf>
    <xf numFmtId="0" fontId="54" fillId="0" borderId="7" xfId="0" applyFont="1" applyBorder="1" applyAlignment="1">
      <alignment horizontal="center" vertical="center"/>
    </xf>
    <xf numFmtId="0" fontId="88" fillId="0" borderId="2" xfId="7" applyFont="1" applyBorder="1" applyAlignment="1">
      <alignment horizontal="left" vertical="center" wrapText="1"/>
    </xf>
    <xf numFmtId="0" fontId="88" fillId="0" borderId="7" xfId="0" applyFont="1" applyFill="1" applyBorder="1"/>
    <xf numFmtId="0" fontId="88" fillId="0" borderId="6" xfId="0" applyFont="1" applyBorder="1"/>
    <xf numFmtId="165" fontId="88" fillId="0" borderId="3" xfId="1" applyFont="1" applyBorder="1"/>
    <xf numFmtId="165" fontId="88" fillId="0" borderId="3" xfId="1" applyFont="1" applyBorder="1" applyAlignment="1">
      <alignment vertical="center"/>
    </xf>
    <xf numFmtId="165" fontId="109" fillId="0" borderId="6" xfId="1" applyFont="1" applyBorder="1" applyAlignment="1">
      <alignment horizontal="center" vertical="center" wrapText="1"/>
    </xf>
    <xf numFmtId="165" fontId="88" fillId="0" borderId="6" xfId="1" applyFont="1" applyBorder="1"/>
    <xf numFmtId="0" fontId="139" fillId="0" borderId="2" xfId="0" applyFont="1" applyBorder="1" applyAlignment="1">
      <alignment horizontal="center" vertical="center"/>
    </xf>
    <xf numFmtId="0" fontId="88" fillId="0" borderId="12" xfId="0" applyFont="1" applyBorder="1" applyAlignment="1">
      <alignment horizontal="center"/>
    </xf>
    <xf numFmtId="0" fontId="88" fillId="0" borderId="2" xfId="7" applyFont="1" applyBorder="1" applyAlignment="1">
      <alignment horizontal="center" vertical="center" wrapText="1"/>
    </xf>
    <xf numFmtId="0" fontId="88" fillId="0" borderId="2" xfId="0" applyFont="1" applyFill="1" applyBorder="1" applyAlignment="1">
      <alignment horizontal="center"/>
    </xf>
    <xf numFmtId="0" fontId="88" fillId="0" borderId="6" xfId="0" applyFont="1" applyBorder="1" applyAlignment="1">
      <alignment horizontal="center"/>
    </xf>
    <xf numFmtId="0" fontId="88" fillId="0" borderId="2" xfId="0" applyFont="1" applyBorder="1" applyAlignment="1">
      <alignment horizontal="center" wrapText="1"/>
    </xf>
    <xf numFmtId="0" fontId="88" fillId="0" borderId="7" xfId="0" applyFont="1" applyFill="1" applyBorder="1" applyAlignment="1">
      <alignment horizontal="center"/>
    </xf>
    <xf numFmtId="0" fontId="88" fillId="0" borderId="4" xfId="0" applyFont="1" applyBorder="1" applyAlignment="1">
      <alignment horizontal="center" vertical="center"/>
    </xf>
    <xf numFmtId="4" fontId="88" fillId="0" borderId="2" xfId="0" applyNumberFormat="1" applyFont="1" applyBorder="1" applyAlignment="1">
      <alignment horizontal="center"/>
    </xf>
    <xf numFmtId="4" fontId="83" fillId="0" borderId="2" xfId="0" applyNumberFormat="1" applyFont="1" applyBorder="1"/>
    <xf numFmtId="0" fontId="109" fillId="0" borderId="6" xfId="7" applyFont="1" applyBorder="1" applyAlignment="1">
      <alignment horizontal="center" vertical="center" wrapText="1"/>
    </xf>
    <xf numFmtId="4" fontId="83" fillId="0" borderId="2" xfId="0" applyNumberFormat="1" applyFont="1" applyBorder="1" applyAlignment="1">
      <alignment horizontal="right"/>
    </xf>
    <xf numFmtId="0" fontId="88" fillId="0" borderId="2" xfId="0" applyFont="1" applyFill="1" applyBorder="1" applyAlignment="1">
      <alignment horizontal="left" vertical="top"/>
    </xf>
    <xf numFmtId="0" fontId="88" fillId="0" borderId="2" xfId="0" applyFont="1" applyFill="1" applyBorder="1" applyAlignment="1">
      <alignment horizontal="left" vertical="top" wrapText="1"/>
    </xf>
    <xf numFmtId="0" fontId="120" fillId="0" borderId="2" xfId="2" applyFont="1" applyBorder="1" applyAlignment="1"/>
    <xf numFmtId="0" fontId="83" fillId="0" borderId="2" xfId="0" applyFont="1" applyBorder="1" applyAlignment="1">
      <alignment horizontal="center"/>
    </xf>
    <xf numFmtId="165" fontId="139" fillId="0" borderId="2" xfId="1" applyFont="1" applyBorder="1" applyAlignment="1">
      <alignment vertical="center"/>
    </xf>
    <xf numFmtId="165" fontId="110" fillId="0" borderId="2" xfId="1" applyFont="1" applyBorder="1"/>
    <xf numFmtId="165" fontId="110" fillId="0" borderId="2" xfId="1" applyFont="1" applyFill="1" applyBorder="1"/>
    <xf numFmtId="4" fontId="140" fillId="0" borderId="2" xfId="0" applyNumberFormat="1" applyFont="1" applyBorder="1" applyAlignment="1">
      <alignment horizontal="right"/>
    </xf>
    <xf numFmtId="2" fontId="109" fillId="0" borderId="2" xfId="0" applyNumberFormat="1" applyFont="1" applyBorder="1" applyAlignment="1">
      <alignment horizontal="left"/>
    </xf>
    <xf numFmtId="2" fontId="109" fillId="0" borderId="3" xfId="0" applyNumberFormat="1" applyFont="1" applyBorder="1" applyAlignment="1">
      <alignment horizontal="left"/>
    </xf>
    <xf numFmtId="2" fontId="109" fillId="0" borderId="3" xfId="0" applyNumberFormat="1" applyFont="1" applyBorder="1" applyAlignment="1">
      <alignment horizontal="left" wrapText="1"/>
    </xf>
    <xf numFmtId="0" fontId="109" fillId="0" borderId="2" xfId="0" applyFont="1" applyBorder="1" applyAlignment="1">
      <alignment horizontal="left"/>
    </xf>
    <xf numFmtId="0" fontId="109" fillId="0" borderId="7" xfId="0" applyFont="1" applyFill="1" applyBorder="1" applyAlignment="1">
      <alignment horizontal="left"/>
    </xf>
    <xf numFmtId="4" fontId="109" fillId="0" borderId="2" xfId="0" applyNumberFormat="1" applyFont="1" applyBorder="1" applyAlignment="1">
      <alignment horizontal="left"/>
    </xf>
    <xf numFmtId="2" fontId="109" fillId="0" borderId="6" xfId="0" applyNumberFormat="1" applyFont="1" applyBorder="1" applyAlignment="1">
      <alignment horizontal="left"/>
    </xf>
    <xf numFmtId="1" fontId="109" fillId="0" borderId="2" xfId="0" applyNumberFormat="1" applyFont="1" applyBorder="1" applyAlignment="1">
      <alignment horizontal="center"/>
    </xf>
    <xf numFmtId="1" fontId="109" fillId="0" borderId="6" xfId="0" applyNumberFormat="1" applyFont="1" applyBorder="1" applyAlignment="1">
      <alignment horizontal="center"/>
    </xf>
    <xf numFmtId="2" fontId="109" fillId="0" borderId="2" xfId="0" applyNumberFormat="1" applyFont="1" applyBorder="1" applyAlignment="1">
      <alignment horizontal="center"/>
    </xf>
    <xf numFmtId="2" fontId="109" fillId="0" borderId="6" xfId="0" applyNumberFormat="1" applyFont="1" applyBorder="1" applyAlignment="1">
      <alignment horizontal="center"/>
    </xf>
    <xf numFmtId="4" fontId="49" fillId="0" borderId="8" xfId="0" applyNumberFormat="1" applyFont="1" applyBorder="1" applyAlignment="1">
      <alignment horizontal="center"/>
    </xf>
    <xf numFmtId="0" fontId="141" fillId="0" borderId="2" xfId="7" applyFont="1" applyFill="1" applyBorder="1" applyAlignment="1">
      <alignment vertical="center" wrapText="1"/>
    </xf>
    <xf numFmtId="165" fontId="109" fillId="0" borderId="2" xfId="1" applyNumberFormat="1" applyFont="1" applyFill="1" applyBorder="1" applyAlignment="1">
      <alignment vertical="center" wrapText="1"/>
    </xf>
    <xf numFmtId="165" fontId="141" fillId="0" borderId="2" xfId="1" applyNumberFormat="1" applyFont="1" applyFill="1" applyBorder="1" applyAlignment="1">
      <alignment vertical="center" wrapText="1"/>
    </xf>
    <xf numFmtId="0" fontId="109" fillId="0" borderId="2" xfId="7" applyFont="1" applyFill="1" applyBorder="1" applyAlignment="1">
      <alignment horizontal="left" vertical="center" wrapText="1"/>
    </xf>
    <xf numFmtId="0" fontId="141" fillId="0" borderId="2" xfId="7" applyFont="1" applyFill="1" applyBorder="1" applyAlignment="1">
      <alignment horizontal="left" vertical="center" wrapText="1"/>
    </xf>
    <xf numFmtId="0" fontId="2" fillId="0" borderId="9" xfId="0" applyFont="1" applyBorder="1"/>
    <xf numFmtId="0" fontId="141" fillId="0" borderId="2" xfId="7" applyFont="1" applyFill="1" applyBorder="1" applyAlignment="1">
      <alignment horizontal="center" vertical="center" wrapText="1"/>
    </xf>
    <xf numFmtId="39" fontId="49" fillId="0" borderId="2" xfId="0" applyNumberFormat="1" applyFont="1" applyBorder="1"/>
    <xf numFmtId="0" fontId="109" fillId="0" borderId="2" xfId="0" applyFont="1" applyFill="1" applyBorder="1" applyAlignment="1">
      <alignment vertical="center"/>
    </xf>
    <xf numFmtId="0" fontId="109" fillId="0" borderId="2" xfId="0" applyFont="1" applyFill="1" applyBorder="1"/>
    <xf numFmtId="2" fontId="109" fillId="0" borderId="2" xfId="0" applyNumberFormat="1" applyFont="1" applyFill="1" applyBorder="1" applyAlignment="1">
      <alignment horizontal="left"/>
    </xf>
    <xf numFmtId="1" fontId="109" fillId="0" borderId="2" xfId="0" applyNumberFormat="1" applyFont="1" applyFill="1" applyBorder="1" applyAlignment="1">
      <alignment horizontal="left"/>
    </xf>
    <xf numFmtId="165" fontId="109" fillId="0" borderId="2" xfId="0" applyNumberFormat="1" applyFont="1" applyFill="1" applyBorder="1" applyAlignment="1">
      <alignment horizontal="right"/>
    </xf>
    <xf numFmtId="1" fontId="109" fillId="0" borderId="2" xfId="0" applyNumberFormat="1" applyFont="1" applyFill="1" applyBorder="1" applyAlignment="1">
      <alignment horizontal="center"/>
    </xf>
    <xf numFmtId="2" fontId="109" fillId="0" borderId="2" xfId="0" applyNumberFormat="1" applyFont="1" applyFill="1" applyBorder="1" applyAlignment="1">
      <alignment horizontal="center"/>
    </xf>
    <xf numFmtId="4" fontId="49" fillId="0" borderId="2" xfId="0" applyNumberFormat="1" applyFont="1" applyBorder="1"/>
    <xf numFmtId="0" fontId="0" fillId="0" borderId="41" xfId="0" applyBorder="1" applyAlignment="1">
      <alignment horizontal="center"/>
    </xf>
    <xf numFmtId="0" fontId="34" fillId="0" borderId="6" xfId="0" applyFont="1" applyBorder="1"/>
    <xf numFmtId="165" fontId="34" fillId="0" borderId="10" xfId="1" applyFont="1" applyBorder="1"/>
    <xf numFmtId="0" fontId="34" fillId="0" borderId="10" xfId="0" applyFont="1" applyBorder="1" applyAlignment="1">
      <alignment horizontal="center"/>
    </xf>
    <xf numFmtId="165" fontId="34" fillId="0" borderId="0" xfId="0" applyNumberFormat="1" applyFont="1" applyBorder="1"/>
    <xf numFmtId="165" fontId="34" fillId="0" borderId="40" xfId="1" applyFont="1" applyBorder="1"/>
    <xf numFmtId="0" fontId="109" fillId="0" borderId="2" xfId="0" applyFont="1" applyBorder="1"/>
    <xf numFmtId="0" fontId="109" fillId="0" borderId="7" xfId="0" applyFont="1" applyFill="1" applyBorder="1"/>
    <xf numFmtId="0" fontId="109" fillId="0" borderId="8" xfId="7" applyFont="1" applyFill="1" applyBorder="1" applyAlignment="1">
      <alignment horizontal="left" vertical="center" wrapText="1"/>
    </xf>
    <xf numFmtId="0" fontId="109" fillId="0" borderId="2" xfId="7" applyFont="1" applyBorder="1" applyAlignment="1">
      <alignment vertical="center"/>
    </xf>
    <xf numFmtId="165" fontId="142" fillId="0" borderId="8" xfId="1" applyFont="1" applyBorder="1"/>
    <xf numFmtId="165" fontId="142" fillId="0" borderId="82" xfId="1" applyFont="1" applyBorder="1"/>
    <xf numFmtId="2" fontId="127" fillId="0" borderId="2" xfId="0" applyNumberFormat="1" applyFont="1" applyBorder="1" applyAlignment="1"/>
    <xf numFmtId="2" fontId="127" fillId="0" borderId="3" xfId="0" applyNumberFormat="1" applyFont="1" applyBorder="1" applyAlignment="1"/>
    <xf numFmtId="0" fontId="120" fillId="0" borderId="0" xfId="0" applyFont="1" applyAlignment="1">
      <alignment horizontal="center"/>
    </xf>
    <xf numFmtId="165" fontId="142" fillId="0" borderId="2" xfId="1" applyFont="1" applyBorder="1"/>
    <xf numFmtId="0" fontId="0" fillId="0" borderId="14" xfId="0" applyBorder="1" applyAlignment="1">
      <alignment vertical="center"/>
    </xf>
    <xf numFmtId="0" fontId="0" fillId="0" borderId="0" xfId="0" applyBorder="1" applyAlignment="1">
      <alignment vertical="center"/>
    </xf>
    <xf numFmtId="0" fontId="39" fillId="0" borderId="0" xfId="0" applyFont="1" applyBorder="1" applyAlignment="1">
      <alignment vertical="center"/>
    </xf>
    <xf numFmtId="0" fontId="39" fillId="0" borderId="0" xfId="0" applyFont="1" applyBorder="1" applyAlignment="1">
      <alignment horizontal="center" vertical="center"/>
    </xf>
    <xf numFmtId="0" fontId="39" fillId="0" borderId="15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24" fillId="0" borderId="0" xfId="0" applyFont="1" applyAlignment="1">
      <alignment horizontal="center"/>
    </xf>
    <xf numFmtId="165" fontId="23" fillId="0" borderId="3" xfId="0" applyNumberFormat="1" applyFont="1" applyBorder="1" applyAlignment="1">
      <alignment horizontal="left"/>
    </xf>
    <xf numFmtId="165" fontId="23" fillId="0" borderId="4" xfId="0" applyNumberFormat="1" applyFont="1" applyBorder="1" applyAlignment="1">
      <alignment horizontal="left"/>
    </xf>
    <xf numFmtId="165" fontId="23" fillId="0" borderId="5" xfId="0" applyNumberFormat="1" applyFont="1" applyBorder="1" applyAlignment="1">
      <alignment horizontal="left"/>
    </xf>
    <xf numFmtId="0" fontId="23" fillId="0" borderId="9" xfId="0" applyFont="1" applyBorder="1" applyAlignment="1">
      <alignment horizontal="left"/>
    </xf>
    <xf numFmtId="0" fontId="23" fillId="0" borderId="10" xfId="0" applyFont="1" applyBorder="1" applyAlignment="1">
      <alignment horizontal="left"/>
    </xf>
    <xf numFmtId="0" fontId="23" fillId="0" borderId="11" xfId="0" applyFont="1" applyBorder="1" applyAlignment="1">
      <alignment horizontal="left"/>
    </xf>
    <xf numFmtId="0" fontId="23" fillId="0" borderId="3" xfId="0" applyFont="1" applyBorder="1" applyAlignment="1">
      <alignment horizontal="left"/>
    </xf>
    <xf numFmtId="0" fontId="23" fillId="0" borderId="5" xfId="0" applyFont="1" applyBorder="1" applyAlignment="1">
      <alignment horizontal="left"/>
    </xf>
    <xf numFmtId="0" fontId="23" fillId="0" borderId="12" xfId="0" applyFont="1" applyBorder="1" applyAlignment="1">
      <alignment horizontal="left"/>
    </xf>
    <xf numFmtId="0" fontId="23" fillId="0" borderId="1" xfId="0" applyFont="1" applyBorder="1" applyAlignment="1">
      <alignment horizontal="left"/>
    </xf>
    <xf numFmtId="0" fontId="23" fillId="0" borderId="13" xfId="0" applyFont="1" applyBorder="1" applyAlignment="1">
      <alignment horizontal="left"/>
    </xf>
    <xf numFmtId="0" fontId="23" fillId="0" borderId="6" xfId="0" applyFont="1" applyBorder="1" applyAlignment="1">
      <alignment horizontal="center" wrapText="1"/>
    </xf>
    <xf numFmtId="0" fontId="23" fillId="0" borderId="7" xfId="0" applyFont="1" applyBorder="1" applyAlignment="1">
      <alignment horizontal="center" wrapText="1"/>
    </xf>
    <xf numFmtId="0" fontId="23" fillId="0" borderId="8" xfId="0" applyFont="1" applyBorder="1" applyAlignment="1">
      <alignment horizontal="center" wrapText="1"/>
    </xf>
    <xf numFmtId="0" fontId="23" fillId="0" borderId="9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/>
    </xf>
    <xf numFmtId="0" fontId="23" fillId="0" borderId="11" xfId="0" applyFont="1" applyBorder="1" applyAlignment="1">
      <alignment horizontal="center"/>
    </xf>
    <xf numFmtId="0" fontId="23" fillId="0" borderId="3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3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76" fillId="0" borderId="28" xfId="0" applyFont="1" applyBorder="1" applyAlignment="1">
      <alignment horizontal="center"/>
    </xf>
    <xf numFmtId="0" fontId="76" fillId="0" borderId="29" xfId="0" applyFont="1" applyBorder="1" applyAlignment="1">
      <alignment horizontal="center"/>
    </xf>
    <xf numFmtId="0" fontId="22" fillId="0" borderId="9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74" fillId="0" borderId="14" xfId="0" applyFont="1" applyBorder="1" applyAlignment="1">
      <alignment horizontal="center"/>
    </xf>
    <xf numFmtId="0" fontId="74" fillId="0" borderId="0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12" fillId="0" borderId="9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9" xfId="0" applyFont="1" applyBorder="1" applyAlignment="1">
      <alignment horizontal="left"/>
    </xf>
    <xf numFmtId="0" fontId="12" fillId="0" borderId="10" xfId="0" applyFont="1" applyBorder="1" applyAlignment="1">
      <alignment horizontal="left"/>
    </xf>
    <xf numFmtId="0" fontId="12" fillId="0" borderId="11" xfId="0" applyFont="1" applyBorder="1" applyAlignment="1">
      <alignment horizontal="left"/>
    </xf>
    <xf numFmtId="0" fontId="12" fillId="0" borderId="3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12" fillId="0" borderId="1" xfId="0" applyFont="1" applyBorder="1" applyAlignment="1">
      <alignment horizontal="left"/>
    </xf>
    <xf numFmtId="0" fontId="12" fillId="0" borderId="13" xfId="0" applyFont="1" applyBorder="1" applyAlignment="1">
      <alignment horizontal="left"/>
    </xf>
    <xf numFmtId="0" fontId="12" fillId="0" borderId="6" xfId="0" applyFont="1" applyBorder="1" applyAlignment="1">
      <alignment horizontal="center" wrapText="1"/>
    </xf>
    <xf numFmtId="0" fontId="12" fillId="0" borderId="7" xfId="0" applyFont="1" applyBorder="1" applyAlignment="1">
      <alignment horizontal="center" wrapText="1"/>
    </xf>
    <xf numFmtId="0" fontId="12" fillId="0" borderId="8" xfId="0" applyFont="1" applyBorder="1" applyAlignment="1">
      <alignment horizontal="center" wrapText="1"/>
    </xf>
    <xf numFmtId="0" fontId="12" fillId="0" borderId="9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3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67" fillId="0" borderId="28" xfId="0" applyFont="1" applyBorder="1" applyAlignment="1">
      <alignment horizontal="center"/>
    </xf>
    <xf numFmtId="0" fontId="67" fillId="0" borderId="29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2" fillId="0" borderId="0" xfId="0" applyFont="1" applyAlignment="1">
      <alignment horizontal="center"/>
    </xf>
    <xf numFmtId="165" fontId="12" fillId="0" borderId="3" xfId="0" applyNumberFormat="1" applyFont="1" applyBorder="1" applyAlignment="1">
      <alignment horizontal="left"/>
    </xf>
    <xf numFmtId="165" fontId="12" fillId="0" borderId="4" xfId="0" applyNumberFormat="1" applyFont="1" applyBorder="1" applyAlignment="1">
      <alignment horizontal="left"/>
    </xf>
    <xf numFmtId="165" fontId="12" fillId="0" borderId="5" xfId="0" applyNumberFormat="1" applyFont="1" applyBorder="1" applyAlignment="1">
      <alignment horizontal="left"/>
    </xf>
    <xf numFmtId="0" fontId="38" fillId="0" borderId="14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14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67" fillId="0" borderId="20" xfId="0" applyFont="1" applyBorder="1" applyAlignment="1">
      <alignment horizontal="center"/>
    </xf>
    <xf numFmtId="0" fontId="67" fillId="0" borderId="21" xfId="0" applyFont="1" applyBorder="1" applyAlignment="1">
      <alignment horizontal="center"/>
    </xf>
    <xf numFmtId="0" fontId="39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8" fillId="0" borderId="94" xfId="0" applyFont="1" applyBorder="1" applyAlignment="1">
      <alignment horizontal="left"/>
    </xf>
    <xf numFmtId="0" fontId="39" fillId="0" borderId="108" xfId="0" applyFont="1" applyBorder="1" applyAlignment="1">
      <alignment horizontal="center" vertical="top" wrapText="1"/>
    </xf>
    <xf numFmtId="0" fontId="39" fillId="0" borderId="100" xfId="0" applyFont="1" applyBorder="1" applyAlignment="1">
      <alignment horizontal="center" vertical="top" wrapText="1"/>
    </xf>
    <xf numFmtId="0" fontId="39" fillId="0" borderId="109" xfId="0" applyFont="1" applyBorder="1" applyAlignment="1">
      <alignment horizontal="center" wrapText="1"/>
    </xf>
    <xf numFmtId="0" fontId="39" fillId="0" borderId="110" xfId="0" applyFont="1" applyBorder="1" applyAlignment="1">
      <alignment horizontal="center" wrapText="1"/>
    </xf>
    <xf numFmtId="0" fontId="39" fillId="0" borderId="109" xfId="0" applyFont="1" applyBorder="1" applyAlignment="1">
      <alignment horizontal="center" vertical="top" wrapText="1"/>
    </xf>
    <xf numFmtId="0" fontId="39" fillId="0" borderId="110" xfId="0" applyFont="1" applyBorder="1" applyAlignment="1">
      <alignment horizontal="center" vertical="top" wrapText="1"/>
    </xf>
    <xf numFmtId="0" fontId="39" fillId="0" borderId="111" xfId="0" applyFont="1" applyBorder="1" applyAlignment="1">
      <alignment horizontal="center" wrapText="1"/>
    </xf>
    <xf numFmtId="0" fontId="39" fillId="0" borderId="92" xfId="0" applyFont="1" applyBorder="1" applyAlignment="1">
      <alignment horizontal="center" wrapText="1"/>
    </xf>
    <xf numFmtId="0" fontId="39" fillId="0" borderId="112" xfId="0" applyFont="1" applyBorder="1" applyAlignment="1">
      <alignment horizontal="center" wrapText="1"/>
    </xf>
    <xf numFmtId="0" fontId="39" fillId="0" borderId="95" xfId="0" applyFont="1" applyBorder="1" applyAlignment="1">
      <alignment horizontal="center" wrapText="1"/>
    </xf>
    <xf numFmtId="0" fontId="39" fillId="0" borderId="51" xfId="0" applyFont="1" applyBorder="1" applyAlignment="1">
      <alignment horizontal="right" vertical="top" wrapText="1"/>
    </xf>
    <xf numFmtId="0" fontId="39" fillId="0" borderId="52" xfId="0" applyFont="1" applyBorder="1" applyAlignment="1">
      <alignment horizontal="right" vertical="top" wrapText="1"/>
    </xf>
    <xf numFmtId="0" fontId="38" fillId="0" borderId="90" xfId="0" applyFont="1" applyBorder="1" applyAlignment="1">
      <alignment horizontal="justify" vertical="top" wrapText="1"/>
    </xf>
    <xf numFmtId="0" fontId="38" fillId="0" borderId="91" xfId="0" applyFont="1" applyBorder="1" applyAlignment="1">
      <alignment horizontal="justify" vertical="top" wrapText="1"/>
    </xf>
    <xf numFmtId="0" fontId="38" fillId="0" borderId="92" xfId="0" applyFont="1" applyBorder="1" applyAlignment="1">
      <alignment horizontal="justify" vertical="top" wrapText="1"/>
    </xf>
    <xf numFmtId="0" fontId="38" fillId="0" borderId="93" xfId="0" applyFont="1" applyBorder="1" applyAlignment="1">
      <alignment horizontal="justify" vertical="top" wrapText="1"/>
    </xf>
    <xf numFmtId="0" fontId="38" fillId="0" borderId="94" xfId="0" applyFont="1" applyBorder="1" applyAlignment="1">
      <alignment horizontal="justify" vertical="top" wrapText="1"/>
    </xf>
    <xf numFmtId="0" fontId="38" fillId="0" borderId="95" xfId="0" applyFont="1" applyBorder="1" applyAlignment="1">
      <alignment horizontal="justify" vertical="top" wrapText="1"/>
    </xf>
    <xf numFmtId="0" fontId="39" fillId="0" borderId="103" xfId="0" applyFont="1" applyBorder="1" applyAlignment="1">
      <alignment horizontal="justify" vertical="top" wrapText="1"/>
    </xf>
    <xf numFmtId="0" fontId="39" fillId="0" borderId="97" xfId="0" applyFont="1" applyBorder="1" applyAlignment="1">
      <alignment horizontal="justify" vertical="top" wrapText="1"/>
    </xf>
    <xf numFmtId="0" fontId="39" fillId="0" borderId="96" xfId="0" applyFont="1" applyBorder="1" applyAlignment="1">
      <alignment horizontal="justify" vertical="top" wrapText="1"/>
    </xf>
    <xf numFmtId="0" fontId="39" fillId="0" borderId="90" xfId="0" applyFont="1" applyBorder="1" applyAlignment="1">
      <alignment wrapText="1"/>
    </xf>
    <xf numFmtId="0" fontId="39" fillId="0" borderId="91" xfId="0" applyFont="1" applyBorder="1" applyAlignment="1">
      <alignment wrapText="1"/>
    </xf>
    <xf numFmtId="0" fontId="39" fillId="0" borderId="92" xfId="0" applyFont="1" applyBorder="1" applyAlignment="1">
      <alignment wrapText="1"/>
    </xf>
    <xf numFmtId="0" fontId="39" fillId="0" borderId="104" xfId="0" applyFont="1" applyBorder="1" applyAlignment="1">
      <alignment wrapText="1"/>
    </xf>
    <xf numFmtId="0" fontId="39" fillId="0" borderId="52" xfId="0" applyFont="1" applyBorder="1" applyAlignment="1">
      <alignment wrapText="1"/>
    </xf>
    <xf numFmtId="0" fontId="39" fillId="0" borderId="98" xfId="0" applyFont="1" applyBorder="1" applyAlignment="1">
      <alignment wrapText="1"/>
    </xf>
    <xf numFmtId="0" fontId="39" fillId="0" borderId="105" xfId="0" applyFont="1" applyBorder="1" applyAlignment="1">
      <alignment horizontal="justify" vertical="top" wrapText="1"/>
    </xf>
    <xf numFmtId="0" fontId="39" fillId="0" borderId="106" xfId="0" applyFont="1" applyBorder="1" applyAlignment="1">
      <alignment horizontal="justify" vertical="top" wrapText="1"/>
    </xf>
    <xf numFmtId="0" fontId="39" fillId="0" borderId="63" xfId="0" applyFont="1" applyBorder="1" applyAlignment="1">
      <alignment horizontal="justify" vertical="top" wrapText="1"/>
    </xf>
    <xf numFmtId="0" fontId="39" fillId="0" borderId="107" xfId="0" applyFont="1" applyBorder="1" applyAlignment="1">
      <alignment horizontal="justify" vertical="top" wrapText="1"/>
    </xf>
    <xf numFmtId="0" fontId="29" fillId="0" borderId="39" xfId="0" applyFont="1" applyBorder="1" applyAlignment="1">
      <alignment horizontal="justify" vertical="top" wrapText="1"/>
    </xf>
    <xf numFmtId="0" fontId="29" fillId="0" borderId="0" xfId="0" applyFont="1" applyBorder="1" applyAlignment="1">
      <alignment horizontal="justify" vertical="top" wrapText="1"/>
    </xf>
    <xf numFmtId="0" fontId="29" fillId="0" borderId="40" xfId="0" applyFont="1" applyBorder="1" applyAlignment="1">
      <alignment horizontal="justify" vertical="top" wrapText="1"/>
    </xf>
    <xf numFmtId="0" fontId="29" fillId="0" borderId="39" xfId="0" applyFont="1" applyBorder="1" applyAlignment="1">
      <alignment horizontal="center" vertical="top" wrapText="1"/>
    </xf>
    <xf numFmtId="0" fontId="29" fillId="0" borderId="0" xfId="0" applyFont="1" applyBorder="1" applyAlignment="1">
      <alignment horizontal="center" vertical="top" wrapText="1"/>
    </xf>
    <xf numFmtId="0" fontId="29" fillId="0" borderId="40" xfId="0" applyFont="1" applyBorder="1" applyAlignment="1">
      <alignment horizontal="center" vertical="top" wrapText="1"/>
    </xf>
    <xf numFmtId="0" fontId="39" fillId="0" borderId="39" xfId="0" applyFont="1" applyBorder="1" applyAlignment="1">
      <alignment horizontal="left" wrapText="1" indent="20"/>
    </xf>
    <xf numFmtId="0" fontId="39" fillId="0" borderId="0" xfId="0" applyFont="1" applyBorder="1" applyAlignment="1">
      <alignment horizontal="left" wrapText="1" indent="20"/>
    </xf>
    <xf numFmtId="0" fontId="39" fillId="0" borderId="40" xfId="0" applyFont="1" applyBorder="1" applyAlignment="1">
      <alignment horizontal="left" wrapText="1" indent="20"/>
    </xf>
    <xf numFmtId="0" fontId="39" fillId="0" borderId="51" xfId="0" applyFont="1" applyBorder="1" applyAlignment="1">
      <alignment horizontal="left" wrapText="1" indent="20"/>
    </xf>
    <xf numFmtId="0" fontId="39" fillId="0" borderId="52" xfId="0" applyFont="1" applyBorder="1" applyAlignment="1">
      <alignment horizontal="left" wrapText="1" indent="20"/>
    </xf>
    <xf numFmtId="0" fontId="39" fillId="0" borderId="53" xfId="0" applyFont="1" applyBorder="1" applyAlignment="1">
      <alignment horizontal="left" wrapText="1" indent="20"/>
    </xf>
    <xf numFmtId="0" fontId="39" fillId="0" borderId="64" xfId="0" applyFont="1" applyBorder="1" applyAlignment="1">
      <alignment vertical="top" wrapText="1"/>
    </xf>
    <xf numFmtId="0" fontId="39" fillId="0" borderId="107" xfId="0" applyFont="1" applyBorder="1" applyAlignment="1">
      <alignment vertical="top" wrapText="1"/>
    </xf>
    <xf numFmtId="0" fontId="39" fillId="0" borderId="105" xfId="0" applyFont="1" applyBorder="1" applyAlignment="1">
      <alignment horizontal="center" vertical="top" wrapText="1"/>
    </xf>
    <xf numFmtId="0" fontId="39" fillId="0" borderId="106" xfId="0" applyFont="1" applyBorder="1" applyAlignment="1">
      <alignment horizontal="center" vertical="top" wrapText="1"/>
    </xf>
    <xf numFmtId="0" fontId="39" fillId="0" borderId="113" xfId="0" applyFont="1" applyBorder="1" applyAlignment="1">
      <alignment horizontal="center" vertical="top" wrapText="1"/>
    </xf>
    <xf numFmtId="0" fontId="2" fillId="0" borderId="1" xfId="2" applyFont="1" applyBorder="1" applyAlignment="1">
      <alignment horizontal="center"/>
    </xf>
    <xf numFmtId="0" fontId="25" fillId="0" borderId="39" xfId="2" applyFont="1" applyBorder="1" applyAlignment="1">
      <alignment horizontal="center"/>
    </xf>
    <xf numFmtId="0" fontId="25" fillId="0" borderId="0" xfId="2" applyFont="1" applyBorder="1" applyAlignment="1">
      <alignment horizontal="center"/>
    </xf>
    <xf numFmtId="0" fontId="25" fillId="0" borderId="40" xfId="2" applyFont="1" applyBorder="1" applyAlignment="1">
      <alignment horizontal="center"/>
    </xf>
    <xf numFmtId="0" fontId="26" fillId="0" borderId="3" xfId="2" applyFont="1" applyBorder="1" applyAlignment="1">
      <alignment horizontal="left"/>
    </xf>
    <xf numFmtId="0" fontId="26" fillId="0" borderId="5" xfId="2" applyFont="1" applyBorder="1" applyAlignment="1">
      <alignment horizontal="left"/>
    </xf>
    <xf numFmtId="0" fontId="26" fillId="0" borderId="4" xfId="2" applyFont="1" applyBorder="1" applyAlignment="1">
      <alignment horizontal="left"/>
    </xf>
    <xf numFmtId="0" fontId="26" fillId="0" borderId="42" xfId="2" applyFont="1" applyBorder="1" applyAlignment="1">
      <alignment horizontal="left"/>
    </xf>
    <xf numFmtId="0" fontId="26" fillId="0" borderId="44" xfId="2" applyFont="1" applyBorder="1" applyAlignment="1">
      <alignment horizontal="center" vertical="center"/>
    </xf>
    <xf numFmtId="0" fontId="26" fillId="0" borderId="2" xfId="2" applyFont="1" applyBorder="1" applyAlignment="1">
      <alignment horizontal="center" vertical="center"/>
    </xf>
    <xf numFmtId="0" fontId="26" fillId="0" borderId="6" xfId="2" applyFont="1" applyBorder="1" applyAlignment="1">
      <alignment horizontal="center" vertical="center"/>
    </xf>
    <xf numFmtId="0" fontId="26" fillId="0" borderId="7" xfId="2" applyFont="1" applyBorder="1" applyAlignment="1">
      <alignment horizontal="center" vertical="center"/>
    </xf>
    <xf numFmtId="0" fontId="26" fillId="0" borderId="8" xfId="2" applyFont="1" applyBorder="1" applyAlignment="1">
      <alignment horizontal="center" vertical="center"/>
    </xf>
    <xf numFmtId="0" fontId="26" fillId="0" borderId="2" xfId="2" applyFont="1" applyBorder="1" applyAlignment="1">
      <alignment horizontal="center"/>
    </xf>
    <xf numFmtId="0" fontId="26" fillId="0" borderId="45" xfId="2" applyFont="1" applyBorder="1" applyAlignment="1">
      <alignment horizontal="center"/>
    </xf>
    <xf numFmtId="0" fontId="17" fillId="0" borderId="0" xfId="2" applyBorder="1" applyAlignment="1">
      <alignment horizontal="center"/>
    </xf>
    <xf numFmtId="0" fontId="6" fillId="0" borderId="39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40" xfId="0" applyFont="1" applyBorder="1" applyAlignment="1">
      <alignment horizontal="center"/>
    </xf>
    <xf numFmtId="0" fontId="0" fillId="0" borderId="51" xfId="0" applyBorder="1" applyAlignment="1">
      <alignment horizontal="left"/>
    </xf>
    <xf numFmtId="0" fontId="0" fillId="0" borderId="52" xfId="0" applyBorder="1" applyAlignment="1">
      <alignment horizontal="left"/>
    </xf>
    <xf numFmtId="0" fontId="0" fillId="0" borderId="36" xfId="0" applyBorder="1" applyAlignment="1">
      <alignment horizontal="left"/>
    </xf>
    <xf numFmtId="0" fontId="0" fillId="0" borderId="37" xfId="0" applyBorder="1" applyAlignment="1">
      <alignment horizontal="left"/>
    </xf>
    <xf numFmtId="0" fontId="0" fillId="0" borderId="38" xfId="0" applyBorder="1" applyAlignment="1">
      <alignment horizontal="left"/>
    </xf>
    <xf numFmtId="0" fontId="2" fillId="0" borderId="63" xfId="0" applyFont="1" applyBorder="1" applyAlignment="1">
      <alignment horizontal="left"/>
    </xf>
    <xf numFmtId="0" fontId="2" fillId="0" borderId="64" xfId="0" applyFont="1" applyBorder="1" applyAlignment="1">
      <alignment horizontal="left"/>
    </xf>
    <xf numFmtId="0" fontId="2" fillId="0" borderId="36" xfId="0" applyFont="1" applyBorder="1" applyAlignment="1">
      <alignment horizontal="left"/>
    </xf>
    <xf numFmtId="0" fontId="2" fillId="0" borderId="37" xfId="0" applyFont="1" applyBorder="1" applyAlignment="1">
      <alignment horizontal="left"/>
    </xf>
    <xf numFmtId="0" fontId="0" fillId="0" borderId="39" xfId="0" applyBorder="1" applyAlignment="1">
      <alignment horizontal="left"/>
    </xf>
    <xf numFmtId="0" fontId="0" fillId="0" borderId="53" xfId="0" applyBorder="1" applyAlignment="1">
      <alignment horizontal="left"/>
    </xf>
    <xf numFmtId="0" fontId="2" fillId="0" borderId="65" xfId="0" applyFont="1" applyBorder="1" applyAlignment="1">
      <alignment horizontal="left"/>
    </xf>
    <xf numFmtId="0" fontId="2" fillId="0" borderId="62" xfId="0" applyFont="1" applyBorder="1" applyAlignment="1">
      <alignment horizontal="center" wrapText="1"/>
    </xf>
    <xf numFmtId="0" fontId="2" fillId="0" borderId="61" xfId="0" applyFont="1" applyBorder="1" applyAlignment="1">
      <alignment horizontal="center" wrapText="1"/>
    </xf>
    <xf numFmtId="0" fontId="2" fillId="0" borderId="68" xfId="0" applyFont="1" applyBorder="1" applyAlignment="1">
      <alignment horizontal="center" wrapText="1"/>
    </xf>
    <xf numFmtId="0" fontId="2" fillId="0" borderId="62" xfId="0" applyFont="1" applyBorder="1" applyAlignment="1">
      <alignment horizontal="center" vertical="center"/>
    </xf>
    <xf numFmtId="0" fontId="2" fillId="0" borderId="61" xfId="0" applyFont="1" applyBorder="1" applyAlignment="1">
      <alignment horizontal="center" vertical="center"/>
    </xf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2" fillId="0" borderId="63" xfId="0" applyFont="1" applyBorder="1" applyAlignment="1">
      <alignment horizontal="center"/>
    </xf>
    <xf numFmtId="0" fontId="2" fillId="0" borderId="64" xfId="0" applyFont="1" applyBorder="1" applyAlignment="1">
      <alignment horizontal="center"/>
    </xf>
    <xf numFmtId="0" fontId="2" fillId="0" borderId="65" xfId="0" applyFont="1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64" xfId="0" applyBorder="1" applyAlignment="1">
      <alignment horizontal="center"/>
    </xf>
    <xf numFmtId="0" fontId="0" fillId="0" borderId="65" xfId="0" applyBorder="1" applyAlignment="1">
      <alignment horizontal="center"/>
    </xf>
    <xf numFmtId="0" fontId="2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52" xfId="0" applyFont="1" applyBorder="1" applyAlignment="1">
      <alignment horizontal="left"/>
    </xf>
    <xf numFmtId="0" fontId="2" fillId="0" borderId="54" xfId="0" applyFont="1" applyBorder="1" applyAlignment="1">
      <alignment horizontal="center"/>
    </xf>
    <xf numFmtId="0" fontId="2" fillId="0" borderId="55" xfId="0" applyFont="1" applyBorder="1" applyAlignment="1">
      <alignment horizontal="center"/>
    </xf>
    <xf numFmtId="0" fontId="2" fillId="0" borderId="56" xfId="0" applyFont="1" applyBorder="1" applyAlignment="1">
      <alignment horizontal="center"/>
    </xf>
    <xf numFmtId="0" fontId="6" fillId="0" borderId="36" xfId="0" applyFont="1" applyBorder="1" applyAlignment="1">
      <alignment horizontal="center"/>
    </xf>
    <xf numFmtId="0" fontId="6" fillId="0" borderId="38" xfId="0" applyFont="1" applyBorder="1" applyAlignment="1">
      <alignment horizontal="center"/>
    </xf>
    <xf numFmtId="0" fontId="6" fillId="0" borderId="63" xfId="0" applyFont="1" applyBorder="1" applyAlignment="1">
      <alignment horizontal="center"/>
    </xf>
    <xf numFmtId="0" fontId="6" fillId="0" borderId="64" xfId="0" applyFont="1" applyBorder="1" applyAlignment="1">
      <alignment horizontal="center"/>
    </xf>
    <xf numFmtId="0" fontId="6" fillId="0" borderId="65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2" fillId="0" borderId="51" xfId="0" applyFont="1" applyBorder="1" applyAlignment="1">
      <alignment horizontal="center"/>
    </xf>
    <xf numFmtId="0" fontId="2" fillId="0" borderId="53" xfId="0" applyFont="1" applyBorder="1" applyAlignment="1">
      <alignment horizontal="center"/>
    </xf>
    <xf numFmtId="0" fontId="2" fillId="0" borderId="52" xfId="0" applyFont="1" applyBorder="1" applyAlignment="1">
      <alignment horizontal="center"/>
    </xf>
    <xf numFmtId="0" fontId="2" fillId="0" borderId="66" xfId="0" applyFont="1" applyBorder="1" applyAlignment="1">
      <alignment horizontal="center"/>
    </xf>
    <xf numFmtId="0" fontId="2" fillId="0" borderId="43" xfId="0" applyFont="1" applyBorder="1" applyAlignment="1">
      <alignment horizontal="center"/>
    </xf>
    <xf numFmtId="0" fontId="2" fillId="0" borderId="67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9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center"/>
    </xf>
    <xf numFmtId="0" fontId="2" fillId="0" borderId="74" xfId="0" applyFont="1" applyBorder="1" applyAlignment="1">
      <alignment horizontal="center" vertical="center" wrapText="1"/>
    </xf>
    <xf numFmtId="0" fontId="2" fillId="0" borderId="77" xfId="0" applyFont="1" applyBorder="1" applyAlignment="1">
      <alignment horizontal="center" vertical="center" wrapText="1"/>
    </xf>
    <xf numFmtId="0" fontId="2" fillId="0" borderId="78" xfId="0" applyFont="1" applyBorder="1" applyAlignment="1">
      <alignment horizontal="center" vertical="center" wrapText="1"/>
    </xf>
    <xf numFmtId="0" fontId="33" fillId="0" borderId="57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79" xfId="0" applyFont="1" applyBorder="1" applyAlignment="1">
      <alignment horizontal="center" vertical="center"/>
    </xf>
    <xf numFmtId="0" fontId="2" fillId="0" borderId="75" xfId="0" applyFont="1" applyBorder="1" applyAlignment="1">
      <alignment horizontal="center"/>
    </xf>
    <xf numFmtId="0" fontId="2" fillId="0" borderId="76" xfId="0" applyFont="1" applyBorder="1" applyAlignment="1">
      <alignment horizontal="center"/>
    </xf>
    <xf numFmtId="0" fontId="33" fillId="0" borderId="3" xfId="0" applyFont="1" applyBorder="1" applyAlignment="1">
      <alignment horizontal="center"/>
    </xf>
    <xf numFmtId="0" fontId="33" fillId="0" borderId="5" xfId="0" applyFont="1" applyBorder="1" applyAlignment="1">
      <alignment horizontal="center"/>
    </xf>
    <xf numFmtId="0" fontId="33" fillId="0" borderId="58" xfId="0" applyFont="1" applyBorder="1" applyAlignment="1">
      <alignment horizontal="center" vertical="center" wrapText="1"/>
    </xf>
    <xf numFmtId="0" fontId="33" fillId="0" borderId="174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33" fillId="0" borderId="175" xfId="0" applyFont="1" applyBorder="1" applyAlignment="1">
      <alignment horizontal="center" vertical="center" wrapText="1"/>
    </xf>
    <xf numFmtId="0" fontId="33" fillId="0" borderId="176" xfId="0" applyFont="1" applyBorder="1" applyAlignment="1">
      <alignment horizontal="center" vertical="center" wrapText="1"/>
    </xf>
    <xf numFmtId="0" fontId="33" fillId="0" borderId="42" xfId="0" applyFont="1" applyBorder="1" applyAlignment="1">
      <alignment horizontal="center"/>
    </xf>
    <xf numFmtId="0" fontId="0" fillId="0" borderId="0" xfId="0" applyAlignment="1">
      <alignment horizontal="center"/>
    </xf>
    <xf numFmtId="0" fontId="35" fillId="0" borderId="3" xfId="0" applyFont="1" applyBorder="1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0" fontId="35" fillId="0" borderId="5" xfId="0" applyFont="1" applyBorder="1" applyAlignment="1">
      <alignment horizontal="center" vertical="center"/>
    </xf>
    <xf numFmtId="0" fontId="35" fillId="0" borderId="2" xfId="0" applyFont="1" applyBorder="1" applyAlignment="1">
      <alignment horizontal="center"/>
    </xf>
    <xf numFmtId="0" fontId="35" fillId="0" borderId="0" xfId="0" applyFont="1" applyAlignment="1">
      <alignment horizontal="center"/>
    </xf>
    <xf numFmtId="0" fontId="36" fillId="0" borderId="2" xfId="0" applyFont="1" applyBorder="1" applyAlignment="1">
      <alignment horizontal="left" vertical="top"/>
    </xf>
    <xf numFmtId="0" fontId="35" fillId="0" borderId="2" xfId="0" applyFont="1" applyBorder="1" applyAlignment="1">
      <alignment horizontal="left"/>
    </xf>
    <xf numFmtId="0" fontId="36" fillId="0" borderId="3" xfId="0" applyFont="1" applyBorder="1" applyAlignment="1">
      <alignment horizontal="left"/>
    </xf>
    <xf numFmtId="0" fontId="36" fillId="0" borderId="4" xfId="0" applyFont="1" applyBorder="1" applyAlignment="1">
      <alignment horizontal="left"/>
    </xf>
    <xf numFmtId="0" fontId="36" fillId="0" borderId="5" xfId="0" applyFont="1" applyBorder="1" applyAlignment="1">
      <alignment horizontal="left"/>
    </xf>
    <xf numFmtId="0" fontId="35" fillId="0" borderId="3" xfId="0" applyFont="1" applyBorder="1" applyAlignment="1">
      <alignment horizontal="left"/>
    </xf>
    <xf numFmtId="0" fontId="35" fillId="0" borderId="4" xfId="0" applyFont="1" applyBorder="1" applyAlignment="1">
      <alignment horizontal="left"/>
    </xf>
    <xf numFmtId="0" fontId="35" fillId="0" borderId="5" xfId="0" applyFont="1" applyBorder="1" applyAlignment="1">
      <alignment horizontal="left"/>
    </xf>
    <xf numFmtId="0" fontId="35" fillId="0" borderId="6" xfId="0" applyFont="1" applyBorder="1" applyAlignment="1">
      <alignment horizontal="center" vertical="center" wrapText="1"/>
    </xf>
    <xf numFmtId="0" fontId="35" fillId="0" borderId="7" xfId="0" applyFont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 wrapText="1"/>
    </xf>
    <xf numFmtId="0" fontId="35" fillId="0" borderId="6" xfId="0" applyFont="1" applyBorder="1" applyAlignment="1">
      <alignment horizontal="center" vertical="center"/>
    </xf>
    <xf numFmtId="0" fontId="35" fillId="0" borderId="7" xfId="0" applyFont="1" applyBorder="1" applyAlignment="1">
      <alignment horizontal="center" vertical="center"/>
    </xf>
    <xf numFmtId="0" fontId="35" fillId="0" borderId="8" xfId="0" applyFont="1" applyBorder="1" applyAlignment="1">
      <alignment horizontal="center" vertical="center"/>
    </xf>
    <xf numFmtId="0" fontId="35" fillId="0" borderId="9" xfId="0" applyFont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5" fillId="0" borderId="2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left"/>
    </xf>
    <xf numFmtId="0" fontId="38" fillId="0" borderId="4" xfId="0" applyFont="1" applyBorder="1" applyAlignment="1">
      <alignment horizontal="left"/>
    </xf>
    <xf numFmtId="0" fontId="38" fillId="0" borderId="5" xfId="0" applyFont="1" applyBorder="1" applyAlignment="1">
      <alignment horizontal="left"/>
    </xf>
    <xf numFmtId="4" fontId="84" fillId="0" borderId="62" xfId="0" applyNumberFormat="1" applyFont="1" applyBorder="1" applyAlignment="1">
      <alignment horizontal="center" vertical="center"/>
    </xf>
    <xf numFmtId="4" fontId="84" fillId="0" borderId="68" xfId="0" applyNumberFormat="1" applyFont="1" applyBorder="1" applyAlignment="1">
      <alignment horizontal="center" vertical="center"/>
    </xf>
    <xf numFmtId="0" fontId="85" fillId="0" borderId="52" xfId="0" applyFont="1" applyBorder="1" applyAlignment="1">
      <alignment horizontal="center" vertical="top"/>
    </xf>
    <xf numFmtId="0" fontId="84" fillId="0" borderId="37" xfId="0" applyFont="1" applyBorder="1" applyAlignment="1">
      <alignment horizontal="center" vertical="top"/>
    </xf>
    <xf numFmtId="0" fontId="85" fillId="0" borderId="0" xfId="0" applyFont="1" applyAlignment="1">
      <alignment horizontal="center"/>
    </xf>
    <xf numFmtId="0" fontId="85" fillId="0" borderId="0" xfId="0" applyFont="1" applyAlignment="1">
      <alignment horizontal="left" vertical="top"/>
    </xf>
    <xf numFmtId="0" fontId="84" fillId="0" borderId="62" xfId="0" applyFont="1" applyBorder="1" applyAlignment="1">
      <alignment horizontal="center" vertical="center"/>
    </xf>
    <xf numFmtId="0" fontId="84" fillId="0" borderId="68" xfId="0" applyFont="1" applyBorder="1" applyAlignment="1">
      <alignment horizontal="center" vertical="center"/>
    </xf>
    <xf numFmtId="0" fontId="84" fillId="0" borderId="63" xfId="0" applyFont="1" applyBorder="1" applyAlignment="1">
      <alignment horizontal="center" vertical="center" wrapText="1"/>
    </xf>
    <xf numFmtId="0" fontId="84" fillId="0" borderId="65" xfId="0" applyFont="1" applyBorder="1" applyAlignment="1">
      <alignment horizontal="center" vertical="center" wrapText="1"/>
    </xf>
    <xf numFmtId="0" fontId="84" fillId="0" borderId="63" xfId="0" applyFont="1" applyBorder="1" applyAlignment="1">
      <alignment horizontal="center"/>
    </xf>
    <xf numFmtId="0" fontId="84" fillId="0" borderId="65" xfId="0" applyFont="1" applyBorder="1" applyAlignment="1">
      <alignment horizontal="center"/>
    </xf>
    <xf numFmtId="0" fontId="85" fillId="0" borderId="62" xfId="0" applyFont="1" applyBorder="1" applyAlignment="1">
      <alignment horizontal="center" vertical="center" wrapText="1"/>
    </xf>
    <xf numFmtId="0" fontId="85" fillId="0" borderId="61" xfId="0" applyFont="1" applyBorder="1" applyAlignment="1">
      <alignment horizontal="center" vertical="center" wrapText="1"/>
    </xf>
    <xf numFmtId="0" fontId="3" fillId="0" borderId="68" xfId="0" applyFont="1" applyBorder="1" applyAlignment="1">
      <alignment vertical="center" wrapText="1"/>
    </xf>
    <xf numFmtId="0" fontId="85" fillId="0" borderId="62" xfId="0" applyFont="1" applyBorder="1" applyAlignment="1">
      <alignment horizontal="center" vertical="center"/>
    </xf>
    <xf numFmtId="0" fontId="85" fillId="0" borderId="61" xfId="0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85" fillId="0" borderId="36" xfId="0" applyFont="1" applyBorder="1" applyAlignment="1">
      <alignment horizontal="center" vertical="center" wrapText="1"/>
    </xf>
    <xf numFmtId="0" fontId="85" fillId="0" borderId="38" xfId="0" applyFont="1" applyBorder="1" applyAlignment="1">
      <alignment horizontal="center" vertical="center" wrapText="1"/>
    </xf>
    <xf numFmtId="0" fontId="85" fillId="0" borderId="39" xfId="0" applyFont="1" applyBorder="1" applyAlignment="1">
      <alignment horizontal="center" vertical="center" wrapText="1"/>
    </xf>
    <xf numFmtId="0" fontId="85" fillId="0" borderId="40" xfId="0" applyFont="1" applyBorder="1" applyAlignment="1">
      <alignment horizontal="center" vertical="center" wrapText="1"/>
    </xf>
    <xf numFmtId="0" fontId="84" fillId="0" borderId="52" xfId="0" applyFont="1" applyBorder="1" applyAlignment="1">
      <alignment horizontal="center" vertical="center" wrapText="1"/>
    </xf>
    <xf numFmtId="0" fontId="80" fillId="0" borderId="72" xfId="0" applyFont="1" applyBorder="1" applyAlignment="1">
      <alignment horizontal="left" wrapText="1"/>
    </xf>
    <xf numFmtId="0" fontId="80" fillId="0" borderId="68" xfId="0" applyFont="1" applyBorder="1" applyAlignment="1">
      <alignment horizontal="left" wrapText="1"/>
    </xf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left" vertical="top"/>
    </xf>
    <xf numFmtId="0" fontId="84" fillId="0" borderId="38" xfId="0" applyFont="1" applyBorder="1" applyAlignment="1">
      <alignment horizontal="center" vertical="center" wrapText="1"/>
    </xf>
    <xf numFmtId="0" fontId="84" fillId="0" borderId="36" xfId="0" applyFont="1" applyBorder="1" applyAlignment="1">
      <alignment horizontal="center" vertical="center" wrapText="1"/>
    </xf>
    <xf numFmtId="0" fontId="3" fillId="0" borderId="61" xfId="0" applyFont="1" applyBorder="1" applyAlignment="1">
      <alignment vertical="center"/>
    </xf>
    <xf numFmtId="0" fontId="3" fillId="0" borderId="66" xfId="0" applyFont="1" applyBorder="1" applyAlignment="1">
      <alignment horizontal="center" vertical="center"/>
    </xf>
    <xf numFmtId="0" fontId="87" fillId="0" borderId="9" xfId="0" applyFont="1" applyBorder="1" applyAlignment="1">
      <alignment horizontal="center"/>
    </xf>
    <xf numFmtId="0" fontId="87" fillId="0" borderId="10" xfId="0" applyFont="1" applyBorder="1" applyAlignment="1">
      <alignment horizontal="center"/>
    </xf>
    <xf numFmtId="0" fontId="87" fillId="0" borderId="11" xfId="0" applyFont="1" applyBorder="1" applyAlignment="1">
      <alignment horizontal="center"/>
    </xf>
    <xf numFmtId="4" fontId="80" fillId="0" borderId="9" xfId="0" applyNumberFormat="1" applyFont="1" applyBorder="1" applyAlignment="1">
      <alignment horizontal="center"/>
    </xf>
    <xf numFmtId="0" fontId="80" fillId="0" borderId="11" xfId="0" applyFont="1" applyBorder="1" applyAlignment="1">
      <alignment horizontal="center"/>
    </xf>
    <xf numFmtId="4" fontId="87" fillId="0" borderId="9" xfId="0" applyNumberFormat="1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2" fontId="116" fillId="0" borderId="3" xfId="0" applyNumberFormat="1" applyFont="1" applyBorder="1" applyAlignment="1">
      <alignment horizontal="center"/>
    </xf>
    <xf numFmtId="2" fontId="116" fillId="0" borderId="4" xfId="0" applyNumberFormat="1" applyFont="1" applyBorder="1" applyAlignment="1">
      <alignment horizontal="center"/>
    </xf>
    <xf numFmtId="2" fontId="116" fillId="0" borderId="5" xfId="0" applyNumberFormat="1" applyFont="1" applyBorder="1" applyAlignment="1">
      <alignment horizontal="center"/>
    </xf>
    <xf numFmtId="4" fontId="83" fillId="0" borderId="3" xfId="0" applyNumberFormat="1" applyFont="1" applyBorder="1" applyAlignment="1">
      <alignment horizontal="center"/>
    </xf>
    <xf numFmtId="4" fontId="83" fillId="0" borderId="5" xfId="0" applyNumberFormat="1" applyFont="1" applyBorder="1" applyAlignment="1">
      <alignment horizontal="center"/>
    </xf>
    <xf numFmtId="0" fontId="116" fillId="0" borderId="3" xfId="0" applyFont="1" applyFill="1" applyBorder="1" applyAlignment="1">
      <alignment horizontal="center"/>
    </xf>
    <xf numFmtId="0" fontId="116" fillId="0" borderId="4" xfId="0" applyFont="1" applyFill="1" applyBorder="1" applyAlignment="1">
      <alignment horizontal="center"/>
    </xf>
    <xf numFmtId="0" fontId="116" fillId="0" borderId="5" xfId="0" applyFont="1" applyFill="1" applyBorder="1" applyAlignment="1">
      <alignment horizontal="center"/>
    </xf>
    <xf numFmtId="2" fontId="116" fillId="0" borderId="3" xfId="0" applyNumberFormat="1" applyFont="1" applyBorder="1" applyAlignment="1">
      <alignment horizontal="center" wrapText="1"/>
    </xf>
    <xf numFmtId="2" fontId="116" fillId="0" borderId="4" xfId="0" applyNumberFormat="1" applyFont="1" applyBorder="1" applyAlignment="1">
      <alignment horizontal="center" wrapText="1"/>
    </xf>
    <xf numFmtId="2" fontId="116" fillId="0" borderId="5" xfId="0" applyNumberFormat="1" applyFont="1" applyBorder="1" applyAlignment="1">
      <alignment horizontal="center" wrapText="1"/>
    </xf>
    <xf numFmtId="0" fontId="116" fillId="0" borderId="3" xfId="7" applyFont="1" applyFill="1" applyBorder="1" applyAlignment="1">
      <alignment horizontal="center" vertical="center" wrapText="1"/>
    </xf>
    <xf numFmtId="0" fontId="116" fillId="0" borderId="4" xfId="7" applyFont="1" applyFill="1" applyBorder="1" applyAlignment="1">
      <alignment horizontal="center" vertical="center" wrapText="1"/>
    </xf>
    <xf numFmtId="0" fontId="116" fillId="0" borderId="5" xfId="7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3" fillId="0" borderId="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109" fillId="0" borderId="3" xfId="0" applyFont="1" applyFill="1" applyBorder="1" applyAlignment="1">
      <alignment horizontal="center" wrapText="1"/>
    </xf>
    <xf numFmtId="0" fontId="109" fillId="0" borderId="4" xfId="0" applyFont="1" applyFill="1" applyBorder="1" applyAlignment="1">
      <alignment horizontal="center" wrapText="1"/>
    </xf>
    <xf numFmtId="0" fontId="109" fillId="0" borderId="5" xfId="0" applyFont="1" applyFill="1" applyBorder="1" applyAlignment="1">
      <alignment horizontal="center" wrapText="1"/>
    </xf>
    <xf numFmtId="165" fontId="128" fillId="0" borderId="3" xfId="1" applyFont="1" applyBorder="1" applyAlignment="1">
      <alignment horizontal="center"/>
    </xf>
    <xf numFmtId="165" fontId="128" fillId="0" borderId="5" xfId="1" applyFont="1" applyBorder="1" applyAlignment="1">
      <alignment horizontal="center"/>
    </xf>
    <xf numFmtId="0" fontId="109" fillId="0" borderId="3" xfId="0" applyFont="1" applyFill="1" applyBorder="1" applyAlignment="1">
      <alignment horizontal="center"/>
    </xf>
    <xf numFmtId="0" fontId="109" fillId="0" borderId="4" xfId="0" applyFont="1" applyFill="1" applyBorder="1" applyAlignment="1">
      <alignment horizontal="center"/>
    </xf>
    <xf numFmtId="0" fontId="109" fillId="0" borderId="5" xfId="0" applyFont="1" applyFill="1" applyBorder="1" applyAlignment="1">
      <alignment horizontal="center"/>
    </xf>
    <xf numFmtId="165" fontId="109" fillId="0" borderId="3" xfId="0" applyNumberFormat="1" applyFont="1" applyBorder="1" applyAlignment="1">
      <alignment horizontal="center"/>
    </xf>
    <xf numFmtId="165" fontId="109" fillId="0" borderId="5" xfId="0" applyNumberFormat="1" applyFont="1" applyBorder="1" applyAlignment="1">
      <alignment horizontal="center"/>
    </xf>
    <xf numFmtId="4" fontId="80" fillId="0" borderId="3" xfId="0" applyNumberFormat="1" applyFont="1" applyBorder="1" applyAlignment="1">
      <alignment horizontal="center"/>
    </xf>
    <xf numFmtId="4" fontId="80" fillId="0" borderId="5" xfId="0" applyNumberFormat="1" applyFont="1" applyBorder="1" applyAlignment="1">
      <alignment horizontal="center"/>
    </xf>
    <xf numFmtId="4" fontId="80" fillId="0" borderId="13" xfId="0" applyNumberFormat="1" applyFont="1" applyBorder="1" applyAlignment="1">
      <alignment horizontal="center"/>
    </xf>
    <xf numFmtId="165" fontId="128" fillId="0" borderId="3" xfId="1" applyFont="1" applyBorder="1" applyAlignment="1">
      <alignment horizontal="left"/>
    </xf>
    <xf numFmtId="165" fontId="128" fillId="0" borderId="5" xfId="1" applyFont="1" applyBorder="1" applyAlignment="1">
      <alignment horizontal="left"/>
    </xf>
    <xf numFmtId="0" fontId="80" fillId="0" borderId="3" xfId="0" applyFont="1" applyBorder="1" applyAlignment="1">
      <alignment horizontal="left"/>
    </xf>
    <xf numFmtId="0" fontId="80" fillId="0" borderId="4" xfId="0" applyFont="1" applyBorder="1" applyAlignment="1">
      <alignment horizontal="left"/>
    </xf>
    <xf numFmtId="0" fontId="80" fillId="0" borderId="5" xfId="0" applyFont="1" applyBorder="1" applyAlignment="1">
      <alignment horizontal="left"/>
    </xf>
    <xf numFmtId="2" fontId="80" fillId="0" borderId="3" xfId="0" applyNumberFormat="1" applyFont="1" applyBorder="1" applyAlignment="1">
      <alignment horizontal="center"/>
    </xf>
    <xf numFmtId="2" fontId="80" fillId="0" borderId="5" xfId="0" applyNumberFormat="1" applyFont="1" applyBorder="1" applyAlignment="1">
      <alignment horizontal="center"/>
    </xf>
    <xf numFmtId="0" fontId="116" fillId="0" borderId="3" xfId="0" applyFont="1" applyBorder="1" applyAlignment="1">
      <alignment horizontal="center" vertical="center" wrapText="1"/>
    </xf>
    <xf numFmtId="0" fontId="116" fillId="0" borderId="4" xfId="0" applyFont="1" applyBorder="1" applyAlignment="1">
      <alignment horizontal="center" vertical="center" wrapText="1"/>
    </xf>
    <xf numFmtId="0" fontId="116" fillId="0" borderId="5" xfId="0" applyFont="1" applyBorder="1" applyAlignment="1">
      <alignment horizontal="center" vertical="center" wrapText="1"/>
    </xf>
    <xf numFmtId="0" fontId="116" fillId="0" borderId="3" xfId="0" applyFont="1" applyBorder="1" applyAlignment="1">
      <alignment horizontal="center" vertical="center"/>
    </xf>
    <xf numFmtId="0" fontId="116" fillId="0" borderId="4" xfId="0" applyFont="1" applyBorder="1" applyAlignment="1">
      <alignment horizontal="center" vertical="center"/>
    </xf>
    <xf numFmtId="0" fontId="116" fillId="0" borderId="5" xfId="0" applyFont="1" applyBorder="1" applyAlignment="1">
      <alignment horizontal="center" vertical="center"/>
    </xf>
    <xf numFmtId="0" fontId="116" fillId="0" borderId="3" xfId="0" applyFont="1" applyBorder="1" applyAlignment="1">
      <alignment horizontal="center"/>
    </xf>
    <xf numFmtId="0" fontId="116" fillId="0" borderId="4" xfId="0" applyFont="1" applyBorder="1" applyAlignment="1">
      <alignment horizontal="center"/>
    </xf>
    <xf numFmtId="0" fontId="116" fillId="0" borderId="5" xfId="0" applyFont="1" applyBorder="1" applyAlignment="1">
      <alignment horizontal="center"/>
    </xf>
    <xf numFmtId="165" fontId="83" fillId="0" borderId="3" xfId="1" applyFont="1" applyBorder="1" applyAlignment="1">
      <alignment horizontal="center"/>
    </xf>
    <xf numFmtId="165" fontId="83" fillId="0" borderId="5" xfId="1" applyFont="1" applyBorder="1" applyAlignment="1">
      <alignment horizontal="center"/>
    </xf>
    <xf numFmtId="0" fontId="127" fillId="0" borderId="3" xfId="0" applyFont="1" applyFill="1" applyBorder="1" applyAlignment="1">
      <alignment horizontal="center" wrapText="1"/>
    </xf>
    <xf numFmtId="0" fontId="127" fillId="0" borderId="4" xfId="0" applyFont="1" applyFill="1" applyBorder="1" applyAlignment="1">
      <alignment horizontal="center" wrapText="1"/>
    </xf>
    <xf numFmtId="0" fontId="127" fillId="0" borderId="5" xfId="0" applyFont="1" applyFill="1" applyBorder="1" applyAlignment="1">
      <alignment horizontal="center" wrapText="1"/>
    </xf>
    <xf numFmtId="0" fontId="109" fillId="0" borderId="3" xfId="0" applyFont="1" applyFill="1" applyBorder="1" applyAlignment="1">
      <alignment horizontal="center" vertical="center"/>
    </xf>
    <xf numFmtId="0" fontId="109" fillId="0" borderId="4" xfId="0" applyFont="1" applyFill="1" applyBorder="1" applyAlignment="1">
      <alignment horizontal="center" vertical="center"/>
    </xf>
    <xf numFmtId="0" fontId="109" fillId="0" borderId="5" xfId="0" applyFont="1" applyFill="1" applyBorder="1" applyAlignment="1">
      <alignment horizontal="center" vertical="center"/>
    </xf>
    <xf numFmtId="0" fontId="127" fillId="0" borderId="3" xfId="0" applyFont="1" applyFill="1" applyBorder="1" applyAlignment="1">
      <alignment horizontal="center"/>
    </xf>
    <xf numFmtId="0" fontId="127" fillId="0" borderId="4" xfId="0" applyFont="1" applyFill="1" applyBorder="1" applyAlignment="1">
      <alignment horizontal="center"/>
    </xf>
    <xf numFmtId="0" fontId="127" fillId="0" borderId="5" xfId="0" applyFont="1" applyFill="1" applyBorder="1" applyAlignment="1">
      <alignment horizontal="center"/>
    </xf>
    <xf numFmtId="0" fontId="55" fillId="0" borderId="0" xfId="0" applyFont="1" applyAlignment="1">
      <alignment horizontal="center"/>
    </xf>
    <xf numFmtId="0" fontId="58" fillId="0" borderId="0" xfId="0" applyFont="1" applyAlignment="1">
      <alignment horizontal="center" vertical="center"/>
    </xf>
    <xf numFmtId="0" fontId="52" fillId="0" borderId="3" xfId="0" applyFont="1" applyBorder="1" applyAlignment="1">
      <alignment horizontal="left"/>
    </xf>
    <xf numFmtId="0" fontId="52" fillId="0" borderId="4" xfId="0" applyFont="1" applyBorder="1" applyAlignment="1">
      <alignment horizontal="left"/>
    </xf>
    <xf numFmtId="0" fontId="52" fillId="0" borderId="12" xfId="0" applyFont="1" applyBorder="1" applyAlignment="1">
      <alignment horizontal="left"/>
    </xf>
    <xf numFmtId="0" fontId="52" fillId="0" borderId="13" xfId="0" applyFont="1" applyBorder="1" applyAlignment="1">
      <alignment horizontal="left"/>
    </xf>
    <xf numFmtId="0" fontId="52" fillId="0" borderId="3" xfId="0" applyFont="1" applyBorder="1" applyAlignment="1">
      <alignment horizontal="center"/>
    </xf>
    <xf numFmtId="0" fontId="52" fillId="0" borderId="5" xfId="0" applyFont="1" applyBorder="1" applyAlignment="1">
      <alignment horizontal="center"/>
    </xf>
    <xf numFmtId="0" fontId="52" fillId="0" borderId="4" xfId="0" applyFont="1" applyBorder="1" applyAlignment="1">
      <alignment horizontal="center"/>
    </xf>
    <xf numFmtId="0" fontId="52" fillId="0" borderId="6" xfId="0" applyFont="1" applyBorder="1" applyAlignment="1">
      <alignment horizontal="center" vertical="center"/>
    </xf>
    <xf numFmtId="0" fontId="52" fillId="0" borderId="7" xfId="0" applyFont="1" applyBorder="1" applyAlignment="1">
      <alignment horizontal="center" vertical="center"/>
    </xf>
    <xf numFmtId="0" fontId="52" fillId="0" borderId="8" xfId="0" applyFont="1" applyBorder="1" applyAlignment="1">
      <alignment horizontal="center" vertical="center"/>
    </xf>
    <xf numFmtId="0" fontId="52" fillId="0" borderId="9" xfId="0" applyFont="1" applyBorder="1" applyAlignment="1">
      <alignment horizontal="center" vertical="center"/>
    </xf>
    <xf numFmtId="0" fontId="52" fillId="0" borderId="10" xfId="0" applyFont="1" applyBorder="1" applyAlignment="1">
      <alignment horizontal="center" vertical="center"/>
    </xf>
    <xf numFmtId="0" fontId="52" fillId="0" borderId="11" xfId="0" applyFont="1" applyBorder="1" applyAlignment="1">
      <alignment horizontal="center" vertical="center"/>
    </xf>
    <xf numFmtId="0" fontId="52" fillId="0" borderId="14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15" xfId="0" applyFont="1" applyBorder="1" applyAlignment="1">
      <alignment horizontal="center" vertical="center"/>
    </xf>
    <xf numFmtId="0" fontId="52" fillId="0" borderId="12" xfId="0" applyFont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3" xfId="0" applyFont="1" applyBorder="1" applyAlignment="1">
      <alignment horizontal="center" vertical="center"/>
    </xf>
    <xf numFmtId="0" fontId="53" fillId="0" borderId="3" xfId="0" applyFont="1" applyBorder="1" applyAlignment="1">
      <alignment horizontal="center"/>
    </xf>
    <xf numFmtId="0" fontId="53" fillId="0" borderId="5" xfId="0" applyFont="1" applyBorder="1" applyAlignment="1">
      <alignment horizontal="center"/>
    </xf>
    <xf numFmtId="0" fontId="108" fillId="5" borderId="3" xfId="0" applyFont="1" applyFill="1" applyBorder="1" applyAlignment="1">
      <alignment horizontal="center"/>
    </xf>
    <xf numFmtId="0" fontId="108" fillId="5" borderId="4" xfId="0" applyFont="1" applyFill="1" applyBorder="1" applyAlignment="1">
      <alignment horizontal="center"/>
    </xf>
    <xf numFmtId="0" fontId="108" fillId="5" borderId="5" xfId="0" applyFont="1" applyFill="1" applyBorder="1" applyAlignment="1">
      <alignment horizontal="center"/>
    </xf>
    <xf numFmtId="165" fontId="108" fillId="5" borderId="3" xfId="1" applyFont="1" applyFill="1" applyBorder="1" applyAlignment="1">
      <alignment horizontal="center" vertical="center"/>
    </xf>
    <xf numFmtId="165" fontId="108" fillId="5" borderId="5" xfId="1" applyFont="1" applyFill="1" applyBorder="1" applyAlignment="1">
      <alignment horizontal="center" vertical="center"/>
    </xf>
    <xf numFmtId="0" fontId="107" fillId="5" borderId="3" xfId="0" applyFont="1" applyFill="1" applyBorder="1" applyAlignment="1">
      <alignment horizontal="center"/>
    </xf>
    <xf numFmtId="0" fontId="107" fillId="5" borderId="4" xfId="0" applyFont="1" applyFill="1" applyBorder="1" applyAlignment="1">
      <alignment horizontal="center"/>
    </xf>
    <xf numFmtId="0" fontId="107" fillId="5" borderId="5" xfId="0" applyFont="1" applyFill="1" applyBorder="1" applyAlignment="1">
      <alignment horizontal="center"/>
    </xf>
    <xf numFmtId="165" fontId="107" fillId="5" borderId="3" xfId="1" applyFont="1" applyFill="1" applyBorder="1" applyAlignment="1">
      <alignment horizontal="center" vertical="center"/>
    </xf>
    <xf numFmtId="165" fontId="107" fillId="5" borderId="5" xfId="1" applyFont="1" applyFill="1" applyBorder="1" applyAlignment="1">
      <alignment horizontal="center" vertical="center"/>
    </xf>
    <xf numFmtId="0" fontId="107" fillId="5" borderId="3" xfId="0" applyFont="1" applyFill="1" applyBorder="1" applyAlignment="1">
      <alignment horizontal="center" vertical="center"/>
    </xf>
    <xf numFmtId="0" fontId="107" fillId="5" borderId="4" xfId="0" applyFont="1" applyFill="1" applyBorder="1" applyAlignment="1">
      <alignment horizontal="center" vertical="center"/>
    </xf>
    <xf numFmtId="0" fontId="107" fillId="5" borderId="5" xfId="0" applyFont="1" applyFill="1" applyBorder="1" applyAlignment="1">
      <alignment horizontal="center" vertical="center"/>
    </xf>
    <xf numFmtId="0" fontId="114" fillId="5" borderId="3" xfId="0" applyFont="1" applyFill="1" applyBorder="1" applyAlignment="1">
      <alignment horizontal="center" vertical="center"/>
    </xf>
    <xf numFmtId="0" fontId="114" fillId="5" borderId="5" xfId="0" applyFont="1" applyFill="1" applyBorder="1" applyAlignment="1">
      <alignment horizontal="center" vertical="center"/>
    </xf>
    <xf numFmtId="0" fontId="115" fillId="5" borderId="3" xfId="0" applyFont="1" applyFill="1" applyBorder="1" applyAlignment="1">
      <alignment horizontal="center" vertical="center"/>
    </xf>
    <xf numFmtId="0" fontId="115" fillId="5" borderId="5" xfId="0" applyFont="1" applyFill="1" applyBorder="1" applyAlignment="1">
      <alignment horizontal="center" vertical="center"/>
    </xf>
    <xf numFmtId="165" fontId="109" fillId="0" borderId="3" xfId="1" applyFont="1" applyFill="1" applyBorder="1" applyAlignment="1">
      <alignment horizontal="center" vertical="center" wrapText="1"/>
    </xf>
    <xf numFmtId="165" fontId="109" fillId="0" borderId="5" xfId="1" applyFont="1" applyFill="1" applyBorder="1" applyAlignment="1">
      <alignment horizontal="center" vertical="center" wrapText="1"/>
    </xf>
    <xf numFmtId="0" fontId="88" fillId="0" borderId="3" xfId="7" applyFont="1" applyBorder="1" applyAlignment="1">
      <alignment horizontal="center"/>
    </xf>
    <xf numFmtId="0" fontId="88" fillId="0" borderId="4" xfId="7" applyFont="1" applyBorder="1" applyAlignment="1">
      <alignment horizontal="center"/>
    </xf>
    <xf numFmtId="0" fontId="88" fillId="0" borderId="5" xfId="7" applyFont="1" applyBorder="1" applyAlignment="1">
      <alignment horizontal="center"/>
    </xf>
    <xf numFmtId="165" fontId="88" fillId="0" borderId="3" xfId="1" applyFont="1" applyBorder="1" applyAlignment="1">
      <alignment horizontal="center" vertical="center"/>
    </xf>
    <xf numFmtId="165" fontId="88" fillId="0" borderId="5" xfId="1" applyFont="1" applyBorder="1" applyAlignment="1">
      <alignment horizontal="center" vertical="center"/>
    </xf>
    <xf numFmtId="0" fontId="110" fillId="5" borderId="3" xfId="0" applyFont="1" applyFill="1" applyBorder="1" applyAlignment="1">
      <alignment horizontal="center"/>
    </xf>
    <xf numFmtId="0" fontId="110" fillId="5" borderId="4" xfId="0" applyFont="1" applyFill="1" applyBorder="1" applyAlignment="1">
      <alignment horizontal="center"/>
    </xf>
    <xf numFmtId="0" fontId="110" fillId="5" borderId="5" xfId="0" applyFont="1" applyFill="1" applyBorder="1" applyAlignment="1">
      <alignment horizontal="center"/>
    </xf>
    <xf numFmtId="0" fontId="107" fillId="0" borderId="3" xfId="0" applyFont="1" applyFill="1" applyBorder="1" applyAlignment="1">
      <alignment horizontal="center"/>
    </xf>
    <xf numFmtId="0" fontId="107" fillId="0" borderId="4" xfId="0" applyFont="1" applyFill="1" applyBorder="1" applyAlignment="1">
      <alignment horizontal="center"/>
    </xf>
    <xf numFmtId="0" fontId="107" fillId="0" borderId="5" xfId="0" applyFont="1" applyFill="1" applyBorder="1" applyAlignment="1">
      <alignment horizontal="center"/>
    </xf>
    <xf numFmtId="165" fontId="107" fillId="0" borderId="3" xfId="1" applyFont="1" applyFill="1" applyBorder="1" applyAlignment="1">
      <alignment horizontal="center" vertical="center"/>
    </xf>
    <xf numFmtId="165" fontId="107" fillId="0" borderId="5" xfId="1" applyFont="1" applyFill="1" applyBorder="1" applyAlignment="1">
      <alignment horizontal="center" vertical="center"/>
    </xf>
    <xf numFmtId="0" fontId="114" fillId="0" borderId="3" xfId="0" applyFont="1" applyFill="1" applyBorder="1" applyAlignment="1">
      <alignment horizontal="center" vertical="center"/>
    </xf>
    <xf numFmtId="0" fontId="114" fillId="0" borderId="5" xfId="0" applyFont="1" applyFill="1" applyBorder="1" applyAlignment="1">
      <alignment horizontal="center" vertical="center"/>
    </xf>
    <xf numFmtId="2" fontId="116" fillId="0" borderId="3" xfId="0" applyNumberFormat="1" applyFont="1" applyBorder="1" applyAlignment="1">
      <alignment horizontal="center" vertical="center"/>
    </xf>
    <xf numFmtId="2" fontId="116" fillId="0" borderId="5" xfId="0" applyNumberFormat="1" applyFont="1" applyBorder="1" applyAlignment="1">
      <alignment horizontal="center" vertical="center"/>
    </xf>
    <xf numFmtId="165" fontId="52" fillId="0" borderId="3" xfId="0" quotePrefix="1" applyNumberFormat="1" applyFont="1" applyBorder="1" applyAlignment="1">
      <alignment horizontal="center"/>
    </xf>
    <xf numFmtId="165" fontId="52" fillId="0" borderId="5" xfId="0" quotePrefix="1" applyNumberFormat="1" applyFont="1" applyBorder="1" applyAlignment="1">
      <alignment horizontal="center"/>
    </xf>
    <xf numFmtId="0" fontId="52" fillId="0" borderId="3" xfId="0" applyFont="1" applyBorder="1" applyAlignment="1"/>
    <xf numFmtId="0" fontId="52" fillId="0" borderId="4" xfId="0" applyFont="1" applyBorder="1" applyAlignment="1"/>
    <xf numFmtId="0" fontId="52" fillId="0" borderId="5" xfId="0" applyFont="1" applyBorder="1" applyAlignment="1"/>
    <xf numFmtId="0" fontId="52" fillId="0" borderId="12" xfId="0" applyFont="1" applyBorder="1" applyAlignment="1"/>
    <xf numFmtId="0" fontId="52" fillId="0" borderId="1" xfId="0" applyFont="1" applyBorder="1" applyAlignment="1"/>
    <xf numFmtId="0" fontId="52" fillId="0" borderId="13" xfId="0" applyFont="1" applyBorder="1" applyAlignment="1"/>
    <xf numFmtId="0" fontId="49" fillId="0" borderId="3" xfId="7" applyFont="1" applyBorder="1" applyAlignment="1">
      <alignment horizontal="center" vertical="center"/>
    </xf>
    <xf numFmtId="0" fontId="49" fillId="0" borderId="4" xfId="7" applyFont="1" applyBorder="1" applyAlignment="1">
      <alignment horizontal="center" vertical="center"/>
    </xf>
    <xf numFmtId="0" fontId="49" fillId="0" borderId="5" xfId="7" applyFont="1" applyBorder="1" applyAlignment="1">
      <alignment horizontal="center" vertical="center"/>
    </xf>
    <xf numFmtId="0" fontId="57" fillId="0" borderId="12" xfId="0" applyFont="1" applyBorder="1" applyAlignment="1">
      <alignment horizontal="center"/>
    </xf>
    <xf numFmtId="0" fontId="57" fillId="0" borderId="1" xfId="0" applyFont="1" applyBorder="1" applyAlignment="1">
      <alignment horizontal="center"/>
    </xf>
    <xf numFmtId="0" fontId="57" fillId="0" borderId="1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165" fontId="55" fillId="0" borderId="3" xfId="3" applyFont="1" applyBorder="1" applyAlignment="1">
      <alignment horizontal="center"/>
    </xf>
    <xf numFmtId="165" fontId="55" fillId="0" borderId="5" xfId="3" applyFont="1" applyBorder="1" applyAlignment="1">
      <alignment horizontal="center"/>
    </xf>
    <xf numFmtId="0" fontId="111" fillId="0" borderId="3" xfId="7" applyFont="1" applyBorder="1" applyAlignment="1">
      <alignment horizontal="center"/>
    </xf>
    <xf numFmtId="0" fontId="111" fillId="0" borderId="4" xfId="7" applyFont="1" applyBorder="1" applyAlignment="1">
      <alignment horizontal="center"/>
    </xf>
    <xf numFmtId="0" fontId="111" fillId="0" borderId="5" xfId="7" applyFont="1" applyBorder="1" applyAlignment="1">
      <alignment horizontal="center"/>
    </xf>
    <xf numFmtId="2" fontId="109" fillId="0" borderId="3" xfId="0" applyNumberFormat="1" applyFont="1" applyBorder="1" applyAlignment="1">
      <alignment horizontal="center"/>
    </xf>
    <xf numFmtId="2" fontId="109" fillId="0" borderId="4" xfId="0" applyNumberFormat="1" applyFont="1" applyBorder="1" applyAlignment="1">
      <alignment horizontal="center"/>
    </xf>
    <xf numFmtId="2" fontId="109" fillId="0" borderId="5" xfId="0" applyNumberFormat="1" applyFont="1" applyBorder="1" applyAlignment="1">
      <alignment horizontal="center"/>
    </xf>
    <xf numFmtId="0" fontId="109" fillId="0" borderId="3" xfId="7" applyFont="1" applyFill="1" applyBorder="1" applyAlignment="1">
      <alignment horizontal="center" vertical="center" wrapText="1"/>
    </xf>
    <xf numFmtId="0" fontId="109" fillId="0" borderId="4" xfId="7" applyFont="1" applyFill="1" applyBorder="1" applyAlignment="1">
      <alignment horizontal="center" vertical="center" wrapText="1"/>
    </xf>
    <xf numFmtId="0" fontId="109" fillId="0" borderId="5" xfId="7" applyFont="1" applyFill="1" applyBorder="1" applyAlignment="1">
      <alignment horizontal="center" vertical="center" wrapText="1"/>
    </xf>
    <xf numFmtId="0" fontId="66" fillId="5" borderId="3" xfId="0" applyFont="1" applyFill="1" applyBorder="1" applyAlignment="1">
      <alignment horizontal="center" vertical="center"/>
    </xf>
    <xf numFmtId="0" fontId="66" fillId="5" borderId="5" xfId="0" applyFont="1" applyFill="1" applyBorder="1" applyAlignment="1">
      <alignment horizontal="center" vertical="center"/>
    </xf>
    <xf numFmtId="0" fontId="117" fillId="0" borderId="3" xfId="7" applyFont="1" applyBorder="1" applyAlignment="1">
      <alignment horizontal="center" vertical="center"/>
    </xf>
    <xf numFmtId="0" fontId="117" fillId="0" borderId="5" xfId="7" applyFont="1" applyBorder="1" applyAlignment="1">
      <alignment horizontal="center" vertical="center"/>
    </xf>
    <xf numFmtId="165" fontId="110" fillId="5" borderId="3" xfId="1" applyFont="1" applyFill="1" applyBorder="1" applyAlignment="1">
      <alignment horizontal="center" vertical="center"/>
    </xf>
    <xf numFmtId="165" fontId="110" fillId="5" borderId="5" xfId="1" applyFont="1" applyFill="1" applyBorder="1" applyAlignment="1">
      <alignment horizontal="center" vertical="center"/>
    </xf>
    <xf numFmtId="165" fontId="109" fillId="0" borderId="3" xfId="1" applyFont="1" applyBorder="1" applyAlignment="1">
      <alignment horizontal="center" vertical="center"/>
    </xf>
    <xf numFmtId="165" fontId="109" fillId="0" borderId="5" xfId="1" applyFont="1" applyBorder="1" applyAlignment="1">
      <alignment horizontal="center" vertical="center"/>
    </xf>
    <xf numFmtId="0" fontId="117" fillId="0" borderId="3" xfId="7" applyFont="1" applyFill="1" applyBorder="1" applyAlignment="1">
      <alignment horizontal="center" vertical="center" wrapText="1"/>
    </xf>
    <xf numFmtId="0" fontId="117" fillId="0" borderId="4" xfId="7" applyFont="1" applyFill="1" applyBorder="1" applyAlignment="1">
      <alignment horizontal="center" vertical="center" wrapText="1"/>
    </xf>
    <xf numFmtId="0" fontId="117" fillId="0" borderId="5" xfId="7" applyFont="1" applyFill="1" applyBorder="1" applyAlignment="1">
      <alignment horizontal="center" vertical="center" wrapText="1"/>
    </xf>
    <xf numFmtId="0" fontId="56" fillId="0" borderId="12" xfId="0" applyFont="1" applyBorder="1" applyAlignment="1">
      <alignment horizontal="center"/>
    </xf>
    <xf numFmtId="0" fontId="56" fillId="0" borderId="1" xfId="0" applyFont="1" applyBorder="1" applyAlignment="1">
      <alignment horizontal="center"/>
    </xf>
    <xf numFmtId="0" fontId="56" fillId="0" borderId="13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20" fillId="0" borderId="28" xfId="0" applyFont="1" applyBorder="1" applyAlignment="1">
      <alignment horizontal="center"/>
    </xf>
    <xf numFmtId="0" fontId="20" fillId="0" borderId="29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24" fillId="0" borderId="6" xfId="0" applyFont="1" applyBorder="1" applyAlignment="1">
      <alignment horizontal="center" wrapText="1"/>
    </xf>
    <xf numFmtId="0" fontId="24" fillId="0" borderId="7" xfId="0" applyFont="1" applyBorder="1" applyAlignment="1">
      <alignment horizontal="center" wrapText="1"/>
    </xf>
    <xf numFmtId="0" fontId="24" fillId="0" borderId="8" xfId="0" applyFont="1" applyBorder="1" applyAlignment="1">
      <alignment horizontal="center" wrapText="1"/>
    </xf>
    <xf numFmtId="0" fontId="24" fillId="0" borderId="9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/>
    </xf>
    <xf numFmtId="0" fontId="24" fillId="0" borderId="11" xfId="0" applyFont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3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65" fontId="24" fillId="0" borderId="3" xfId="0" applyNumberFormat="1" applyFont="1" applyBorder="1" applyAlignment="1">
      <alignment horizontal="left"/>
    </xf>
    <xf numFmtId="165" fontId="24" fillId="0" borderId="4" xfId="0" applyNumberFormat="1" applyFont="1" applyBorder="1" applyAlignment="1">
      <alignment horizontal="left"/>
    </xf>
    <xf numFmtId="165" fontId="24" fillId="0" borderId="5" xfId="0" applyNumberFormat="1" applyFont="1" applyBorder="1" applyAlignment="1">
      <alignment horizontal="left"/>
    </xf>
    <xf numFmtId="0" fontId="24" fillId="0" borderId="9" xfId="0" applyFont="1" applyBorder="1" applyAlignment="1">
      <alignment horizontal="left"/>
    </xf>
    <xf numFmtId="0" fontId="24" fillId="0" borderId="10" xfId="0" applyFont="1" applyBorder="1" applyAlignment="1">
      <alignment horizontal="left"/>
    </xf>
    <xf numFmtId="0" fontId="24" fillId="0" borderId="11" xfId="0" applyFont="1" applyBorder="1" applyAlignment="1">
      <alignment horizontal="left"/>
    </xf>
    <xf numFmtId="0" fontId="24" fillId="0" borderId="3" xfId="0" applyFont="1" applyBorder="1" applyAlignment="1">
      <alignment horizontal="left"/>
    </xf>
    <xf numFmtId="0" fontId="24" fillId="0" borderId="5" xfId="0" applyFont="1" applyBorder="1" applyAlignment="1">
      <alignment horizontal="left"/>
    </xf>
    <xf numFmtId="0" fontId="24" fillId="0" borderId="12" xfId="0" applyFont="1" applyBorder="1" applyAlignment="1">
      <alignment horizontal="left"/>
    </xf>
    <xf numFmtId="0" fontId="24" fillId="0" borderId="1" xfId="0" applyFont="1" applyBorder="1" applyAlignment="1">
      <alignment horizontal="left"/>
    </xf>
    <xf numFmtId="0" fontId="24" fillId="0" borderId="13" xfId="0" applyFont="1" applyBorder="1" applyAlignment="1">
      <alignment horizontal="left"/>
    </xf>
    <xf numFmtId="0" fontId="10" fillId="0" borderId="20" xfId="0" applyFont="1" applyBorder="1" applyAlignment="1">
      <alignment horizontal="center"/>
    </xf>
    <xf numFmtId="0" fontId="10" fillId="0" borderId="21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0" fillId="0" borderId="24" xfId="0" applyFont="1" applyBorder="1" applyAlignment="1">
      <alignment horizontal="center"/>
    </xf>
    <xf numFmtId="0" fontId="129" fillId="0" borderId="3" xfId="7" applyFont="1" applyFill="1" applyBorder="1" applyAlignment="1">
      <alignment horizontal="center" vertical="center" wrapText="1"/>
    </xf>
    <xf numFmtId="0" fontId="129" fillId="0" borderId="5" xfId="7" applyFont="1" applyFill="1" applyBorder="1" applyAlignment="1">
      <alignment horizontal="center" vertical="center" wrapText="1"/>
    </xf>
    <xf numFmtId="2" fontId="109" fillId="0" borderId="3" xfId="0" applyNumberFormat="1" applyFont="1" applyBorder="1" applyAlignment="1">
      <alignment horizontal="center" vertical="center"/>
    </xf>
    <xf numFmtId="2" fontId="109" fillId="0" borderId="5" xfId="0" applyNumberFormat="1" applyFont="1" applyBorder="1" applyAlignment="1">
      <alignment horizontal="center" vertical="center"/>
    </xf>
    <xf numFmtId="0" fontId="130" fillId="0" borderId="20" xfId="0" applyFont="1" applyBorder="1" applyAlignment="1"/>
    <xf numFmtId="0" fontId="130" fillId="0" borderId="21" xfId="0" applyFont="1" applyBorder="1" applyAlignment="1"/>
    <xf numFmtId="2" fontId="109" fillId="0" borderId="3" xfId="0" applyNumberFormat="1" applyFont="1" applyBorder="1" applyAlignment="1">
      <alignment horizontal="center" vertical="center" wrapText="1"/>
    </xf>
    <xf numFmtId="2" fontId="109" fillId="0" borderId="5" xfId="0" applyNumberFormat="1" applyFont="1" applyBorder="1" applyAlignment="1">
      <alignment horizontal="center" vertical="center" wrapText="1"/>
    </xf>
    <xf numFmtId="0" fontId="109" fillId="0" borderId="3" xfId="0" applyFont="1" applyBorder="1" applyAlignment="1">
      <alignment horizontal="center" vertical="center"/>
    </xf>
    <xf numFmtId="0" fontId="109" fillId="0" borderId="5" xfId="0" applyFont="1" applyBorder="1" applyAlignment="1">
      <alignment horizontal="center" vertical="center"/>
    </xf>
    <xf numFmtId="0" fontId="8" fillId="0" borderId="20" xfId="0" applyFont="1" applyBorder="1" applyAlignment="1"/>
    <xf numFmtId="0" fontId="8" fillId="0" borderId="21" xfId="0" applyFont="1" applyBorder="1" applyAlignment="1"/>
    <xf numFmtId="0" fontId="10" fillId="0" borderId="20" xfId="0" applyFont="1" applyBorder="1" applyAlignment="1"/>
    <xf numFmtId="0" fontId="10" fillId="0" borderId="21" xfId="0" applyFont="1" applyBorder="1" applyAlignment="1"/>
    <xf numFmtId="0" fontId="24" fillId="0" borderId="1" xfId="0" applyFont="1" applyBorder="1" applyAlignment="1">
      <alignment horizontal="center"/>
    </xf>
    <xf numFmtId="0" fontId="129" fillId="0" borderId="3" xfId="0" applyFont="1" applyFill="1" applyBorder="1" applyAlignment="1">
      <alignment horizontal="center" vertical="center"/>
    </xf>
    <xf numFmtId="0" fontId="129" fillId="0" borderId="5" xfId="0" applyFont="1" applyFill="1" applyBorder="1" applyAlignment="1">
      <alignment horizontal="center" vertical="center"/>
    </xf>
    <xf numFmtId="0" fontId="129" fillId="0" borderId="3" xfId="0" applyFont="1" applyBorder="1" applyAlignment="1">
      <alignment horizontal="center" vertical="center"/>
    </xf>
    <xf numFmtId="0" fontId="129" fillId="0" borderId="5" xfId="0" applyFont="1" applyBorder="1" applyAlignment="1">
      <alignment horizontal="center" vertical="center"/>
    </xf>
    <xf numFmtId="0" fontId="109" fillId="0" borderId="3" xfId="0" applyFont="1" applyBorder="1" applyAlignment="1">
      <alignment horizontal="center" vertical="center" wrapText="1"/>
    </xf>
    <xf numFmtId="0" fontId="109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 shrinkToFit="1"/>
    </xf>
    <xf numFmtId="0" fontId="0" fillId="0" borderId="0" xfId="0" applyFont="1" applyAlignment="1">
      <alignment horizontal="center" vertical="center" wrapText="1" shrinkToFit="1"/>
    </xf>
    <xf numFmtId="0" fontId="2" fillId="0" borderId="0" xfId="0" applyFont="1" applyAlignment="1">
      <alignment horizontal="center" vertical="justify" wrapText="1" shrinkToFit="1"/>
    </xf>
    <xf numFmtId="0" fontId="0" fillId="0" borderId="0" xfId="0" applyFont="1" applyAlignment="1">
      <alignment horizontal="center" vertical="justify" wrapText="1" shrinkToFit="1"/>
    </xf>
    <xf numFmtId="0" fontId="2" fillId="0" borderId="2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Font="1" applyAlignment="1"/>
    <xf numFmtId="0" fontId="0" fillId="0" borderId="4" xfId="0" applyBorder="1"/>
    <xf numFmtId="0" fontId="0" fillId="0" borderId="5" xfId="0" applyBorder="1"/>
    <xf numFmtId="0" fontId="0" fillId="0" borderId="143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0" fillId="0" borderId="101" xfId="0" applyFont="1" applyBorder="1" applyAlignment="1">
      <alignment vertical="center" wrapText="1"/>
    </xf>
    <xf numFmtId="0" fontId="70" fillId="0" borderId="1" xfId="0" applyFont="1" applyBorder="1" applyAlignment="1">
      <alignment horizontal="center"/>
    </xf>
    <xf numFmtId="0" fontId="73" fillId="0" borderId="14" xfId="0" applyFont="1" applyBorder="1" applyAlignment="1">
      <alignment horizontal="center"/>
    </xf>
    <xf numFmtId="0" fontId="73" fillId="0" borderId="0" xfId="0" applyFont="1" applyBorder="1" applyAlignment="1">
      <alignment horizontal="center"/>
    </xf>
    <xf numFmtId="0" fontId="69" fillId="0" borderId="1" xfId="0" applyFont="1" applyBorder="1" applyAlignment="1">
      <alignment horizontal="center"/>
    </xf>
    <xf numFmtId="0" fontId="70" fillId="0" borderId="14" xfId="0" applyFont="1" applyBorder="1" applyAlignment="1">
      <alignment horizontal="center"/>
    </xf>
    <xf numFmtId="0" fontId="70" fillId="0" borderId="0" xfId="0" applyFont="1" applyBorder="1" applyAlignment="1">
      <alignment horizontal="center"/>
    </xf>
    <xf numFmtId="0" fontId="69" fillId="0" borderId="10" xfId="0" applyFont="1" applyBorder="1" applyAlignment="1">
      <alignment horizontal="center"/>
    </xf>
    <xf numFmtId="0" fontId="69" fillId="0" borderId="3" xfId="0" applyFont="1" applyBorder="1" applyAlignment="1">
      <alignment horizontal="center" vertical="center"/>
    </xf>
    <xf numFmtId="0" fontId="69" fillId="0" borderId="5" xfId="0" applyFont="1" applyBorder="1" applyAlignment="1">
      <alignment horizontal="center" vertical="center"/>
    </xf>
    <xf numFmtId="0" fontId="88" fillId="0" borderId="12" xfId="0" applyFont="1" applyBorder="1" applyAlignment="1">
      <alignment horizontal="center" vertical="top" wrapText="1"/>
    </xf>
    <xf numFmtId="0" fontId="88" fillId="0" borderId="13" xfId="0" applyFont="1" applyBorder="1" applyAlignment="1">
      <alignment horizontal="center" vertical="top" wrapText="1"/>
    </xf>
    <xf numFmtId="0" fontId="137" fillId="0" borderId="14" xfId="0" applyFont="1" applyBorder="1" applyAlignment="1">
      <alignment horizontal="center" vertical="center" wrapText="1"/>
    </xf>
    <xf numFmtId="0" fontId="137" fillId="0" borderId="15" xfId="0" applyFont="1" applyBorder="1" applyAlignment="1">
      <alignment horizontal="center" vertical="center" wrapText="1"/>
    </xf>
    <xf numFmtId="0" fontId="88" fillId="0" borderId="14" xfId="0" applyFont="1" applyBorder="1" applyAlignment="1">
      <alignment horizontal="center" vertical="top" wrapText="1"/>
    </xf>
    <xf numFmtId="0" fontId="88" fillId="0" borderId="15" xfId="0" applyFont="1" applyBorder="1" applyAlignment="1">
      <alignment horizontal="center" vertical="top" wrapText="1"/>
    </xf>
    <xf numFmtId="0" fontId="137" fillId="0" borderId="14" xfId="0" applyFont="1" applyBorder="1" applyAlignment="1">
      <alignment horizontal="center" vertical="top" wrapText="1"/>
    </xf>
    <xf numFmtId="0" fontId="137" fillId="0" borderId="15" xfId="0" applyFont="1" applyBorder="1" applyAlignment="1">
      <alignment horizontal="center" vertical="top" wrapText="1"/>
    </xf>
    <xf numFmtId="0" fontId="69" fillId="0" borderId="12" xfId="0" applyFont="1" applyBorder="1" applyAlignment="1">
      <alignment horizontal="center" vertical="center"/>
    </xf>
    <xf numFmtId="0" fontId="69" fillId="0" borderId="13" xfId="0" applyFont="1" applyBorder="1" applyAlignment="1">
      <alignment horizontal="center" vertical="center"/>
    </xf>
    <xf numFmtId="0" fontId="72" fillId="0" borderId="28" xfId="0" applyFont="1" applyBorder="1" applyAlignment="1">
      <alignment horizontal="center"/>
    </xf>
    <xf numFmtId="0" fontId="72" fillId="0" borderId="29" xfId="0" applyFont="1" applyBorder="1" applyAlignment="1">
      <alignment horizontal="center"/>
    </xf>
    <xf numFmtId="0" fontId="70" fillId="0" borderId="9" xfId="0" applyFont="1" applyBorder="1" applyAlignment="1">
      <alignment horizontal="center"/>
    </xf>
    <xf numFmtId="0" fontId="70" fillId="0" borderId="10" xfId="0" applyFont="1" applyBorder="1" applyAlignment="1">
      <alignment horizontal="center"/>
    </xf>
    <xf numFmtId="165" fontId="69" fillId="0" borderId="3" xfId="0" applyNumberFormat="1" applyFont="1" applyBorder="1" applyAlignment="1">
      <alignment horizontal="left"/>
    </xf>
    <xf numFmtId="165" fontId="69" fillId="0" borderId="4" xfId="0" applyNumberFormat="1" applyFont="1" applyBorder="1" applyAlignment="1">
      <alignment horizontal="left"/>
    </xf>
    <xf numFmtId="165" fontId="69" fillId="0" borderId="5" xfId="0" applyNumberFormat="1" applyFont="1" applyBorder="1" applyAlignment="1">
      <alignment horizontal="left"/>
    </xf>
    <xf numFmtId="0" fontId="69" fillId="0" borderId="9" xfId="0" applyFont="1" applyBorder="1" applyAlignment="1">
      <alignment horizontal="left"/>
    </xf>
    <xf numFmtId="0" fontId="69" fillId="0" borderId="10" xfId="0" applyFont="1" applyBorder="1" applyAlignment="1">
      <alignment horizontal="left"/>
    </xf>
    <xf numFmtId="0" fontId="69" fillId="0" borderId="11" xfId="0" applyFont="1" applyBorder="1" applyAlignment="1">
      <alignment horizontal="left"/>
    </xf>
    <xf numFmtId="0" fontId="69" fillId="0" borderId="3" xfId="0" applyFont="1" applyBorder="1" applyAlignment="1">
      <alignment horizontal="left"/>
    </xf>
    <xf numFmtId="0" fontId="69" fillId="0" borderId="5" xfId="0" applyFont="1" applyBorder="1" applyAlignment="1">
      <alignment horizontal="left"/>
    </xf>
    <xf numFmtId="0" fontId="69" fillId="0" borderId="12" xfId="0" applyFont="1" applyBorder="1" applyAlignment="1">
      <alignment horizontal="left"/>
    </xf>
    <xf numFmtId="0" fontId="69" fillId="0" borderId="1" xfId="0" applyFont="1" applyBorder="1" applyAlignment="1">
      <alignment horizontal="left"/>
    </xf>
    <xf numFmtId="0" fontId="69" fillId="0" borderId="13" xfId="0" applyFont="1" applyBorder="1" applyAlignment="1">
      <alignment horizontal="left"/>
    </xf>
    <xf numFmtId="0" fontId="69" fillId="0" borderId="6" xfId="0" applyFont="1" applyBorder="1" applyAlignment="1">
      <alignment horizontal="center" wrapText="1"/>
    </xf>
    <xf numFmtId="0" fontId="69" fillId="0" borderId="7" xfId="0" applyFont="1" applyBorder="1" applyAlignment="1">
      <alignment horizontal="center" wrapText="1"/>
    </xf>
    <xf numFmtId="0" fontId="69" fillId="0" borderId="8" xfId="0" applyFont="1" applyBorder="1" applyAlignment="1">
      <alignment horizontal="center" wrapText="1"/>
    </xf>
    <xf numFmtId="0" fontId="69" fillId="0" borderId="9" xfId="0" applyFont="1" applyBorder="1" applyAlignment="1">
      <alignment horizontal="center" vertical="center"/>
    </xf>
    <xf numFmtId="0" fontId="69" fillId="0" borderId="11" xfId="0" applyFont="1" applyBorder="1" applyAlignment="1">
      <alignment horizontal="center" vertical="center"/>
    </xf>
    <xf numFmtId="0" fontId="69" fillId="0" borderId="14" xfId="0" applyFont="1" applyBorder="1" applyAlignment="1">
      <alignment horizontal="center" vertical="center"/>
    </xf>
    <xf numFmtId="0" fontId="69" fillId="0" borderId="15" xfId="0" applyFont="1" applyBorder="1" applyAlignment="1">
      <alignment horizontal="center" vertical="center"/>
    </xf>
    <xf numFmtId="0" fontId="69" fillId="0" borderId="9" xfId="0" applyFont="1" applyBorder="1" applyAlignment="1">
      <alignment horizontal="center"/>
    </xf>
    <xf numFmtId="0" fontId="69" fillId="0" borderId="11" xfId="0" applyFont="1" applyBorder="1" applyAlignment="1">
      <alignment horizontal="center"/>
    </xf>
    <xf numFmtId="0" fontId="69" fillId="0" borderId="3" xfId="0" applyFont="1" applyBorder="1" applyAlignment="1">
      <alignment horizontal="center"/>
    </xf>
    <xf numFmtId="0" fontId="69" fillId="0" borderId="4" xfId="0" applyFont="1" applyBorder="1" applyAlignment="1">
      <alignment horizontal="center"/>
    </xf>
    <xf numFmtId="0" fontId="68" fillId="0" borderId="0" xfId="0" applyFont="1" applyAlignment="1">
      <alignment horizontal="center"/>
    </xf>
    <xf numFmtId="0" fontId="69" fillId="0" borderId="0" xfId="0" applyFont="1" applyAlignment="1">
      <alignment horizontal="center"/>
    </xf>
    <xf numFmtId="0" fontId="72" fillId="0" borderId="12" xfId="0" applyFont="1" applyBorder="1" applyAlignment="1">
      <alignment horizontal="center"/>
    </xf>
    <xf numFmtId="0" fontId="72" fillId="0" borderId="13" xfId="0" applyFont="1" applyBorder="1" applyAlignment="1">
      <alignment horizontal="center"/>
    </xf>
    <xf numFmtId="0" fontId="69" fillId="0" borderId="2" xfId="0" applyFont="1" applyBorder="1" applyAlignment="1">
      <alignment horizontal="center"/>
    </xf>
    <xf numFmtId="0" fontId="88" fillId="0" borderId="3" xfId="0" applyFont="1" applyBorder="1" applyAlignment="1">
      <alignment horizontal="center" vertical="top" wrapText="1"/>
    </xf>
    <xf numFmtId="0" fontId="88" fillId="0" borderId="5" xfId="0" applyFont="1" applyBorder="1" applyAlignment="1">
      <alignment horizontal="center" vertical="top" wrapText="1"/>
    </xf>
    <xf numFmtId="0" fontId="69" fillId="0" borderId="5" xfId="0" applyFont="1" applyBorder="1" applyAlignment="1">
      <alignment horizontal="center"/>
    </xf>
    <xf numFmtId="0" fontId="88" fillId="0" borderId="9" xfId="0" applyFont="1" applyBorder="1" applyAlignment="1">
      <alignment horizontal="center" vertical="top" wrapText="1"/>
    </xf>
    <xf numFmtId="0" fontId="88" fillId="0" borderId="11" xfId="0" applyFont="1" applyBorder="1" applyAlignment="1">
      <alignment horizontal="center" vertical="top" wrapText="1"/>
    </xf>
    <xf numFmtId="0" fontId="70" fillId="0" borderId="144" xfId="0" applyFont="1" applyBorder="1" applyAlignment="1">
      <alignment horizontal="left"/>
    </xf>
    <xf numFmtId="0" fontId="70" fillId="0" borderId="34" xfId="0" applyFont="1" applyBorder="1" applyAlignment="1">
      <alignment horizontal="left"/>
    </xf>
    <xf numFmtId="0" fontId="70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5" fontId="3" fillId="0" borderId="0" xfId="1" applyFont="1" applyBorder="1" applyAlignment="1">
      <alignment horizontal="center" vertical="top" wrapText="1"/>
    </xf>
    <xf numFmtId="0" fontId="49" fillId="0" borderId="0" xfId="0" applyFont="1" applyAlignment="1">
      <alignment horizontal="left" vertical="top" wrapText="1"/>
    </xf>
    <xf numFmtId="0" fontId="27" fillId="0" borderId="0" xfId="0" applyFont="1" applyAlignment="1">
      <alignment horizontal="center" vertical="top" wrapText="1"/>
    </xf>
    <xf numFmtId="0" fontId="39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0" fillId="0" borderId="0" xfId="0" applyAlignment="1">
      <alignment horizontal="left" vertical="top" wrapText="1"/>
    </xf>
    <xf numFmtId="0" fontId="7" fillId="0" borderId="1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3" fillId="0" borderId="9" xfId="0" applyFont="1" applyBorder="1" applyAlignment="1">
      <alignment horizontal="left" vertical="top" wrapText="1"/>
    </xf>
    <xf numFmtId="0" fontId="3" fillId="0" borderId="10" xfId="0" applyFont="1" applyBorder="1" applyAlignment="1">
      <alignment horizontal="left" vertical="top" wrapText="1"/>
    </xf>
    <xf numFmtId="0" fontId="3" fillId="0" borderId="11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3" fillId="0" borderId="0" xfId="0" applyFont="1" applyBorder="1" applyAlignment="1">
      <alignment horizontal="left" vertical="top" wrapText="1"/>
    </xf>
    <xf numFmtId="165" fontId="3" fillId="0" borderId="0" xfId="0" applyNumberFormat="1" applyFont="1" applyBorder="1" applyAlignment="1">
      <alignment horizontal="center" vertical="top" wrapText="1"/>
    </xf>
    <xf numFmtId="165" fontId="6" fillId="0" borderId="0" xfId="1" applyFont="1" applyBorder="1" applyAlignment="1">
      <alignment horizontal="center" vertical="top" wrapText="1"/>
    </xf>
    <xf numFmtId="0" fontId="3" fillId="0" borderId="12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3" fillId="0" borderId="13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88" fillId="0" borderId="3" xfId="0" applyFont="1" applyBorder="1" applyAlignment="1">
      <alignment horizontal="center"/>
    </xf>
    <xf numFmtId="0" fontId="88" fillId="0" borderId="4" xfId="0" applyFont="1" applyBorder="1" applyAlignment="1">
      <alignment horizontal="center"/>
    </xf>
    <xf numFmtId="0" fontId="88" fillId="0" borderId="5" xfId="0" applyFont="1" applyBorder="1" applyAlignment="1">
      <alignment horizontal="center"/>
    </xf>
    <xf numFmtId="0" fontId="49" fillId="0" borderId="9" xfId="0" applyFont="1" applyBorder="1" applyAlignment="1">
      <alignment horizontal="left" vertical="center"/>
    </xf>
    <xf numFmtId="0" fontId="49" fillId="0" borderId="10" xfId="0" applyFont="1" applyBorder="1" applyAlignment="1">
      <alignment horizontal="left" vertical="center"/>
    </xf>
    <xf numFmtId="0" fontId="49" fillId="0" borderId="10" xfId="0" applyFont="1" applyBorder="1" applyAlignment="1">
      <alignment horizontal="center" vertical="center"/>
    </xf>
    <xf numFmtId="0" fontId="49" fillId="0" borderId="11" xfId="0" applyFont="1" applyBorder="1" applyAlignment="1">
      <alignment horizontal="center" vertical="center"/>
    </xf>
    <xf numFmtId="0" fontId="49" fillId="0" borderId="2" xfId="0" applyFont="1" applyBorder="1" applyAlignment="1">
      <alignment horizontal="left" vertical="center"/>
    </xf>
    <xf numFmtId="0" fontId="49" fillId="0" borderId="2" xfId="0" applyFont="1" applyBorder="1" applyAlignment="1">
      <alignment horizontal="center" vertical="center"/>
    </xf>
    <xf numFmtId="0" fontId="49" fillId="0" borderId="12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center" vertical="center"/>
    </xf>
    <xf numFmtId="0" fontId="49" fillId="0" borderId="13" xfId="0" applyFont="1" applyBorder="1" applyAlignment="1">
      <alignment horizontal="center" vertical="center"/>
    </xf>
    <xf numFmtId="0" fontId="49" fillId="0" borderId="3" xfId="0" applyFont="1" applyBorder="1" applyAlignment="1">
      <alignment horizontal="left" vertical="center"/>
    </xf>
    <xf numFmtId="0" fontId="49" fillId="0" borderId="5" xfId="0" applyFont="1" applyBorder="1" applyAlignment="1">
      <alignment horizontal="left" vertical="center"/>
    </xf>
    <xf numFmtId="0" fontId="49" fillId="0" borderId="13" xfId="0" applyFont="1" applyBorder="1" applyAlignment="1">
      <alignment horizontal="left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49" fillId="0" borderId="3" xfId="0" applyFont="1" applyBorder="1" applyAlignment="1">
      <alignment horizontal="center"/>
    </xf>
    <xf numFmtId="0" fontId="49" fillId="0" borderId="4" xfId="0" applyFont="1" applyBorder="1" applyAlignment="1">
      <alignment horizontal="center"/>
    </xf>
    <xf numFmtId="0" fontId="49" fillId="0" borderId="5" xfId="0" applyFont="1" applyBorder="1" applyAlignment="1">
      <alignment horizont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1" fontId="2" fillId="0" borderId="9" xfId="0" applyNumberFormat="1" applyFont="1" applyBorder="1" applyAlignment="1">
      <alignment horizontal="center" vertical="center"/>
    </xf>
    <xf numFmtId="1" fontId="78" fillId="0" borderId="11" xfId="0" applyNumberFormat="1" applyFont="1" applyBorder="1" applyAlignment="1">
      <alignment horizontal="center" vertical="center"/>
    </xf>
    <xf numFmtId="1" fontId="78" fillId="0" borderId="14" xfId="0" applyNumberFormat="1" applyFont="1" applyBorder="1" applyAlignment="1">
      <alignment horizontal="center" vertical="center"/>
    </xf>
    <xf numFmtId="1" fontId="78" fillId="0" borderId="15" xfId="0" applyNumberFormat="1" applyFont="1" applyBorder="1" applyAlignment="1">
      <alignment horizontal="center" vertical="center"/>
    </xf>
    <xf numFmtId="1" fontId="78" fillId="0" borderId="12" xfId="0" applyNumberFormat="1" applyFont="1" applyBorder="1" applyAlignment="1">
      <alignment horizontal="center" vertical="center"/>
    </xf>
    <xf numFmtId="1" fontId="78" fillId="0" borderId="13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7" fillId="0" borderId="0" xfId="0" applyFont="1" applyAlignment="1">
      <alignment horizontal="center"/>
    </xf>
    <xf numFmtId="0" fontId="78" fillId="0" borderId="3" xfId="0" applyFont="1" applyBorder="1" applyAlignment="1">
      <alignment horizontal="center"/>
    </xf>
    <xf numFmtId="0" fontId="78" fillId="0" borderId="5" xfId="0" applyFont="1" applyBorder="1" applyAlignment="1">
      <alignment horizontal="center"/>
    </xf>
    <xf numFmtId="0" fontId="78" fillId="0" borderId="3" xfId="0" applyFont="1" applyBorder="1" applyAlignment="1">
      <alignment horizontal="left"/>
    </xf>
    <xf numFmtId="0" fontId="78" fillId="0" borderId="4" xfId="0" applyFont="1" applyBorder="1" applyAlignment="1">
      <alignment horizontal="left"/>
    </xf>
    <xf numFmtId="0" fontId="78" fillId="0" borderId="5" xfId="0" applyFont="1" applyBorder="1" applyAlignment="1">
      <alignment horizontal="left"/>
    </xf>
    <xf numFmtId="0" fontId="78" fillId="0" borderId="6" xfId="0" applyFont="1" applyBorder="1" applyAlignment="1">
      <alignment horizontal="center" vertical="center"/>
    </xf>
    <xf numFmtId="0" fontId="78" fillId="0" borderId="7" xfId="0" applyFont="1" applyBorder="1" applyAlignment="1">
      <alignment horizontal="center" vertical="center"/>
    </xf>
    <xf numFmtId="0" fontId="78" fillId="0" borderId="8" xfId="0" applyFont="1" applyBorder="1" applyAlignment="1">
      <alignment horizontal="center" vertical="center"/>
    </xf>
    <xf numFmtId="2" fontId="78" fillId="0" borderId="9" xfId="0" applyNumberFormat="1" applyFont="1" applyBorder="1" applyAlignment="1">
      <alignment horizontal="center" vertical="center"/>
    </xf>
    <xf numFmtId="2" fontId="78" fillId="0" borderId="14" xfId="0" applyNumberFormat="1" applyFont="1" applyBorder="1" applyAlignment="1">
      <alignment horizontal="center" vertical="center"/>
    </xf>
    <xf numFmtId="2" fontId="78" fillId="0" borderId="12" xfId="0" applyNumberFormat="1" applyFont="1" applyBorder="1" applyAlignment="1">
      <alignment horizontal="center" vertical="center"/>
    </xf>
    <xf numFmtId="0" fontId="78" fillId="0" borderId="11" xfId="0" applyFont="1" applyBorder="1" applyAlignment="1">
      <alignment horizontal="center" vertical="center"/>
    </xf>
    <xf numFmtId="0" fontId="78" fillId="0" borderId="15" xfId="0" applyFont="1" applyBorder="1" applyAlignment="1">
      <alignment horizontal="center" vertical="center"/>
    </xf>
    <xf numFmtId="0" fontId="78" fillId="0" borderId="13" xfId="0" applyFont="1" applyBorder="1" applyAlignment="1">
      <alignment horizontal="center" vertical="center"/>
    </xf>
    <xf numFmtId="0" fontId="78" fillId="0" borderId="4" xfId="0" applyFont="1" applyBorder="1" applyAlignment="1">
      <alignment horizontal="center"/>
    </xf>
    <xf numFmtId="0" fontId="49" fillId="0" borderId="0" xfId="0" applyFont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3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2" fontId="7" fillId="0" borderId="9" xfId="0" applyNumberFormat="1" applyFont="1" applyBorder="1" applyAlignment="1">
      <alignment horizontal="center" vertical="center"/>
    </xf>
    <xf numFmtId="2" fontId="7" fillId="0" borderId="14" xfId="0" applyNumberFormat="1" applyFont="1" applyBorder="1" applyAlignment="1">
      <alignment horizontal="center" vertical="center"/>
    </xf>
    <xf numFmtId="2" fontId="7" fillId="0" borderId="12" xfId="0" applyNumberFormat="1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1" fontId="7" fillId="0" borderId="36" xfId="0" applyNumberFormat="1" applyFont="1" applyBorder="1" applyAlignment="1">
      <alignment horizontal="center" vertical="center"/>
    </xf>
    <xf numFmtId="1" fontId="7" fillId="0" borderId="38" xfId="0" applyNumberFormat="1" applyFont="1" applyBorder="1" applyAlignment="1">
      <alignment horizontal="center" vertical="center"/>
    </xf>
    <xf numFmtId="1" fontId="7" fillId="0" borderId="39" xfId="0" applyNumberFormat="1" applyFont="1" applyBorder="1" applyAlignment="1">
      <alignment horizontal="center" vertical="center"/>
    </xf>
    <xf numFmtId="1" fontId="7" fillId="0" borderId="40" xfId="0" applyNumberFormat="1" applyFont="1" applyBorder="1" applyAlignment="1">
      <alignment horizontal="center" vertical="center"/>
    </xf>
    <xf numFmtId="1" fontId="7" fillId="0" borderId="51" xfId="0" applyNumberFormat="1" applyFont="1" applyBorder="1" applyAlignment="1">
      <alignment horizontal="center" vertical="center"/>
    </xf>
    <xf numFmtId="1" fontId="7" fillId="0" borderId="53" xfId="0" applyNumberFormat="1" applyFont="1" applyBorder="1" applyAlignment="1">
      <alignment horizontal="center" vertical="center"/>
    </xf>
    <xf numFmtId="0" fontId="17" fillId="0" borderId="9" xfId="2" applyBorder="1" applyAlignment="1">
      <alignment horizontal="left" wrapText="1"/>
    </xf>
    <xf numFmtId="0" fontId="17" fillId="0" borderId="10" xfId="2" applyBorder="1" applyAlignment="1">
      <alignment horizontal="left" wrapText="1"/>
    </xf>
    <xf numFmtId="0" fontId="17" fillId="0" borderId="11" xfId="2" applyBorder="1" applyAlignment="1">
      <alignment horizontal="left" wrapText="1"/>
    </xf>
    <xf numFmtId="0" fontId="17" fillId="0" borderId="0" xfId="2" applyAlignment="1">
      <alignment horizontal="left"/>
    </xf>
    <xf numFmtId="0" fontId="0" fillId="0" borderId="0" xfId="0" applyAlignment="1"/>
    <xf numFmtId="0" fontId="26" fillId="0" borderId="0" xfId="2" applyFont="1" applyAlignment="1">
      <alignment horizontal="center" wrapText="1"/>
    </xf>
    <xf numFmtId="0" fontId="60" fillId="0" borderId="117" xfId="2" applyFont="1" applyBorder="1" applyAlignment="1">
      <alignment horizontal="center"/>
    </xf>
    <xf numFmtId="0" fontId="17" fillId="0" borderId="1" xfId="2" applyBorder="1" applyAlignment="1">
      <alignment horizontal="left"/>
    </xf>
    <xf numFmtId="0" fontId="61" fillId="0" borderId="1" xfId="2" applyFont="1" applyBorder="1" applyAlignment="1">
      <alignment horizontal="center" wrapText="1"/>
    </xf>
    <xf numFmtId="0" fontId="26" fillId="0" borderId="150" xfId="2" applyFont="1" applyBorder="1" applyAlignment="1">
      <alignment horizontal="center" vertical="top" wrapText="1"/>
    </xf>
    <xf numFmtId="0" fontId="17" fillId="0" borderId="0" xfId="2" applyAlignment="1">
      <alignment horizontal="center"/>
    </xf>
    <xf numFmtId="0" fontId="65" fillId="0" borderId="1" xfId="2" applyFont="1" applyBorder="1" applyAlignment="1">
      <alignment horizontal="center"/>
    </xf>
    <xf numFmtId="0" fontId="17" fillId="0" borderId="12" xfId="2" applyFont="1" applyBorder="1" applyAlignment="1">
      <alignment horizontal="left" wrapText="1"/>
    </xf>
    <xf numFmtId="0" fontId="17" fillId="0" borderId="1" xfId="2" applyBorder="1" applyAlignment="1">
      <alignment horizontal="left" wrapText="1"/>
    </xf>
    <xf numFmtId="0" fontId="17" fillId="0" borderId="13" xfId="2" applyBorder="1" applyAlignment="1">
      <alignment horizontal="left" wrapText="1"/>
    </xf>
    <xf numFmtId="0" fontId="26" fillId="0" borderId="4" xfId="2" applyFont="1" applyBorder="1" applyAlignment="1">
      <alignment horizontal="left" wrapText="1"/>
    </xf>
    <xf numFmtId="0" fontId="26" fillId="0" borderId="120" xfId="2" applyFont="1" applyBorder="1" applyAlignment="1">
      <alignment horizontal="left" wrapText="1"/>
    </xf>
    <xf numFmtId="0" fontId="26" fillId="0" borderId="9" xfId="2" applyFont="1" applyBorder="1" applyAlignment="1">
      <alignment horizontal="center" vertical="center" wrapText="1"/>
    </xf>
    <xf numFmtId="0" fontId="26" fillId="0" borderId="10" xfId="2" applyFont="1" applyBorder="1" applyAlignment="1">
      <alignment horizontal="center" vertical="center" wrapText="1"/>
    </xf>
    <xf numFmtId="0" fontId="26" fillId="0" borderId="14" xfId="2" applyFont="1" applyBorder="1" applyAlignment="1">
      <alignment horizontal="center" vertical="center" wrapText="1"/>
    </xf>
    <xf numFmtId="0" fontId="26" fillId="0" borderId="0" xfId="2" applyFont="1" applyBorder="1" applyAlignment="1">
      <alignment horizontal="center" vertical="center" wrapText="1"/>
    </xf>
    <xf numFmtId="0" fontId="26" fillId="0" borderId="9" xfId="2" applyFont="1" applyBorder="1" applyAlignment="1">
      <alignment horizontal="center" vertical="center"/>
    </xf>
    <xf numFmtId="0" fontId="26" fillId="0" borderId="11" xfId="2" applyFont="1" applyBorder="1" applyAlignment="1">
      <alignment horizontal="center" vertical="center"/>
    </xf>
    <xf numFmtId="0" fontId="26" fillId="0" borderId="14" xfId="2" applyFont="1" applyBorder="1" applyAlignment="1">
      <alignment horizontal="center" vertical="center"/>
    </xf>
    <xf numFmtId="0" fontId="26" fillId="0" borderId="15" xfId="2" applyFont="1" applyBorder="1" applyAlignment="1">
      <alignment horizontal="center" vertical="center"/>
    </xf>
    <xf numFmtId="0" fontId="26" fillId="0" borderId="3" xfId="2" applyFont="1" applyBorder="1" applyAlignment="1">
      <alignment horizontal="center"/>
    </xf>
    <xf numFmtId="0" fontId="26" fillId="0" borderId="4" xfId="2" applyFont="1" applyBorder="1" applyAlignment="1">
      <alignment horizontal="center"/>
    </xf>
    <xf numFmtId="0" fontId="26" fillId="0" borderId="120" xfId="2" applyFont="1" applyBorder="1" applyAlignment="1">
      <alignment horizontal="center"/>
    </xf>
    <xf numFmtId="0" fontId="26" fillId="0" borderId="124" xfId="2" applyFont="1" applyBorder="1" applyAlignment="1">
      <alignment horizontal="center"/>
    </xf>
    <xf numFmtId="0" fontId="26" fillId="0" borderId="125" xfId="2" applyFont="1" applyBorder="1" applyAlignment="1">
      <alignment horizontal="center"/>
    </xf>
    <xf numFmtId="0" fontId="26" fillId="0" borderId="119" xfId="2" applyFont="1" applyBorder="1" applyAlignment="1">
      <alignment horizontal="center"/>
    </xf>
    <xf numFmtId="0" fontId="26" fillId="0" borderId="117" xfId="2" applyFont="1" applyBorder="1" applyAlignment="1">
      <alignment horizontal="center"/>
    </xf>
    <xf numFmtId="0" fontId="109" fillId="0" borderId="122" xfId="7" applyFont="1" applyFill="1" applyBorder="1" applyAlignment="1">
      <alignment horizontal="center" vertical="center" wrapText="1"/>
    </xf>
    <xf numFmtId="0" fontId="109" fillId="0" borderId="120" xfId="7" applyFont="1" applyFill="1" applyBorder="1" applyAlignment="1">
      <alignment horizontal="center" vertical="center" wrapText="1"/>
    </xf>
    <xf numFmtId="0" fontId="109" fillId="0" borderId="173" xfId="7" applyFont="1" applyFill="1" applyBorder="1" applyAlignment="1">
      <alignment horizontal="center" vertical="center" wrapText="1"/>
    </xf>
    <xf numFmtId="0" fontId="109" fillId="0" borderId="139" xfId="7" applyFont="1" applyFill="1" applyBorder="1" applyAlignment="1">
      <alignment horizontal="center" vertical="center" wrapText="1"/>
    </xf>
    <xf numFmtId="0" fontId="109" fillId="0" borderId="119" xfId="7" applyFont="1" applyFill="1" applyBorder="1" applyAlignment="1">
      <alignment horizontal="center" vertical="center" wrapText="1"/>
    </xf>
    <xf numFmtId="0" fontId="26" fillId="0" borderId="135" xfId="2" quotePrefix="1" applyFont="1" applyBorder="1" applyAlignment="1">
      <alignment horizontal="left"/>
    </xf>
    <xf numFmtId="0" fontId="26" fillId="0" borderId="134" xfId="2" quotePrefix="1" applyFont="1" applyBorder="1" applyAlignment="1">
      <alignment horizontal="left"/>
    </xf>
    <xf numFmtId="0" fontId="116" fillId="0" borderId="122" xfId="7" applyFont="1" applyFill="1" applyBorder="1" applyAlignment="1">
      <alignment horizontal="center" vertical="center" wrapText="1"/>
    </xf>
    <xf numFmtId="0" fontId="116" fillId="0" borderId="120" xfId="7" applyFont="1" applyFill="1" applyBorder="1" applyAlignment="1">
      <alignment horizontal="center" vertical="center" wrapText="1"/>
    </xf>
    <xf numFmtId="0" fontId="92" fillId="0" borderId="159" xfId="0" applyFont="1" applyFill="1" applyBorder="1" applyAlignment="1">
      <alignment horizontal="center"/>
    </xf>
    <xf numFmtId="0" fontId="92" fillId="0" borderId="160" xfId="0" applyFont="1" applyFill="1" applyBorder="1" applyAlignment="1">
      <alignment horizontal="center"/>
    </xf>
    <xf numFmtId="0" fontId="0" fillId="0" borderId="157" xfId="0" applyFill="1" applyBorder="1"/>
    <xf numFmtId="0" fontId="0" fillId="0" borderId="158" xfId="0" applyFill="1" applyBorder="1"/>
    <xf numFmtId="0" fontId="94" fillId="0" borderId="159" xfId="0" applyFont="1" applyFill="1" applyBorder="1"/>
    <xf numFmtId="0" fontId="94" fillId="0" borderId="162" xfId="0" applyFont="1" applyFill="1" applyBorder="1"/>
    <xf numFmtId="0" fontId="94" fillId="0" borderId="160" xfId="0" applyFont="1" applyFill="1" applyBorder="1"/>
    <xf numFmtId="0" fontId="92" fillId="0" borderId="159" xfId="0" applyFont="1" applyFill="1" applyBorder="1"/>
    <xf numFmtId="0" fontId="92" fillId="0" borderId="160" xfId="0" applyFont="1" applyFill="1" applyBorder="1"/>
    <xf numFmtId="0" fontId="92" fillId="0" borderId="162" xfId="0" applyFont="1" applyFill="1" applyBorder="1"/>
    <xf numFmtId="0" fontId="0" fillId="0" borderId="163" xfId="0" applyFill="1" applyBorder="1"/>
    <xf numFmtId="0" fontId="0" fillId="0" borderId="164" xfId="0" applyFill="1" applyBorder="1"/>
    <xf numFmtId="0" fontId="96" fillId="0" borderId="159" xfId="0" applyFont="1" applyFill="1" applyBorder="1" applyAlignment="1">
      <alignment horizontal="center"/>
    </xf>
    <xf numFmtId="0" fontId="96" fillId="0" borderId="162" xfId="0" applyFont="1" applyFill="1" applyBorder="1" applyAlignment="1">
      <alignment horizontal="center"/>
    </xf>
    <xf numFmtId="0" fontId="96" fillId="0" borderId="160" xfId="0" applyFont="1" applyFill="1" applyBorder="1" applyAlignment="1">
      <alignment horizontal="center"/>
    </xf>
    <xf numFmtId="0" fontId="98" fillId="0" borderId="153" xfId="0" applyFont="1" applyFill="1" applyBorder="1" applyAlignment="1">
      <alignment horizontal="center"/>
    </xf>
    <xf numFmtId="0" fontId="98" fillId="0" borderId="161" xfId="0" applyFont="1" applyFill="1" applyBorder="1" applyAlignment="1">
      <alignment horizontal="center"/>
    </xf>
    <xf numFmtId="0" fontId="89" fillId="0" borderId="0" xfId="0" applyFont="1" applyAlignment="1">
      <alignment horizontal="left"/>
    </xf>
    <xf numFmtId="0" fontId="90" fillId="0" borderId="0" xfId="0" applyFont="1" applyAlignment="1">
      <alignment horizontal="center"/>
    </xf>
    <xf numFmtId="0" fontId="98" fillId="0" borderId="156" xfId="0" applyFont="1" applyBorder="1"/>
    <xf numFmtId="0" fontId="98" fillId="0" borderId="159" xfId="0" applyFont="1" applyFill="1" applyBorder="1"/>
    <xf numFmtId="0" fontId="98" fillId="0" borderId="162" xfId="0" applyFont="1" applyFill="1" applyBorder="1"/>
    <xf numFmtId="0" fontId="98" fillId="0" borderId="160" xfId="0" applyFont="1" applyFill="1" applyBorder="1"/>
    <xf numFmtId="0" fontId="0" fillId="0" borderId="155" xfId="0" applyFill="1" applyBorder="1"/>
    <xf numFmtId="0" fontId="94" fillId="0" borderId="151" xfId="0" applyFont="1" applyFill="1" applyBorder="1"/>
    <xf numFmtId="0" fontId="92" fillId="0" borderId="151" xfId="0" applyFont="1" applyFill="1" applyBorder="1"/>
    <xf numFmtId="0" fontId="0" fillId="0" borderId="152" xfId="0" applyFill="1" applyBorder="1"/>
    <xf numFmtId="0" fontId="96" fillId="0" borderId="151" xfId="0" applyFont="1" applyFill="1" applyBorder="1" applyAlignment="1">
      <alignment horizontal="center"/>
    </xf>
    <xf numFmtId="0" fontId="92" fillId="0" borderId="154" xfId="0" applyFont="1" applyFill="1" applyBorder="1" applyAlignment="1">
      <alignment horizontal="center"/>
    </xf>
    <xf numFmtId="0" fontId="92" fillId="0" borderId="151" xfId="0" applyFont="1" applyFill="1" applyBorder="1" applyAlignment="1">
      <alignment horizontal="center"/>
    </xf>
    <xf numFmtId="0" fontId="0" fillId="0" borderId="0" xfId="0"/>
    <xf numFmtId="0" fontId="92" fillId="0" borderId="0" xfId="0" applyFont="1"/>
    <xf numFmtId="0" fontId="39" fillId="0" borderId="6" xfId="0" applyFont="1" applyBorder="1" applyAlignment="1">
      <alignment horizontal="center" vertical="center"/>
    </xf>
    <xf numFmtId="0" fontId="39" fillId="0" borderId="7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 vertical="center"/>
    </xf>
    <xf numFmtId="0" fontId="39" fillId="0" borderId="9" xfId="0" applyFont="1" applyBorder="1" applyAlignment="1">
      <alignment horizontal="center" vertical="center"/>
    </xf>
    <xf numFmtId="0" fontId="39" fillId="0" borderId="11" xfId="0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0" borderId="15" xfId="0" applyFont="1" applyBorder="1" applyAlignment="1">
      <alignment horizontal="center" vertical="center"/>
    </xf>
    <xf numFmtId="0" fontId="39" fillId="0" borderId="12" xfId="0" applyFont="1" applyBorder="1" applyAlignment="1">
      <alignment horizontal="center" vertical="center"/>
    </xf>
    <xf numFmtId="0" fontId="39" fillId="0" borderId="13" xfId="0" applyFont="1" applyBorder="1" applyAlignment="1">
      <alignment horizontal="center" vertical="center"/>
    </xf>
    <xf numFmtId="0" fontId="39" fillId="0" borderId="3" xfId="0" applyFont="1" applyBorder="1" applyAlignment="1">
      <alignment horizontal="center"/>
    </xf>
    <xf numFmtId="0" fontId="39" fillId="0" borderId="4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3" xfId="0" applyFont="1" applyBorder="1" applyAlignment="1">
      <alignment horizontal="left"/>
    </xf>
    <xf numFmtId="0" fontId="39" fillId="0" borderId="4" xfId="0" applyFont="1" applyBorder="1" applyAlignment="1">
      <alignment horizontal="left"/>
    </xf>
    <xf numFmtId="0" fontId="39" fillId="0" borderId="5" xfId="0" applyFont="1" applyBorder="1" applyAlignment="1">
      <alignment horizontal="left"/>
    </xf>
  </cellXfs>
  <cellStyles count="9">
    <cellStyle name="Comma" xfId="1" builtinId="3"/>
    <cellStyle name="Comma 2" xfId="3"/>
    <cellStyle name="Comma 3" xfId="8"/>
    <cellStyle name="Excel_BuiltIn_Comma 1" xfId="6"/>
    <cellStyle name="Hyperlink" xfId="5" builtinId="8"/>
    <cellStyle name="Normal" xfId="0" builtinId="0"/>
    <cellStyle name="Normal 2" xfId="2"/>
    <cellStyle name="Normal 5" xfId="7"/>
    <cellStyle name="Percent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7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553126</xdr:colOff>
      <xdr:row>159</xdr:row>
      <xdr:rowOff>47626</xdr:rowOff>
    </xdr:from>
    <xdr:to>
      <xdr:col>11</xdr:col>
      <xdr:colOff>409193</xdr:colOff>
      <xdr:row>162</xdr:row>
      <xdr:rowOff>47626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9251" y="22764751"/>
          <a:ext cx="846667" cy="571500"/>
        </a:xfrm>
        <a:prstGeom prst="rect">
          <a:avLst/>
        </a:prstGeom>
      </xdr:spPr>
    </xdr:pic>
    <xdr:clientData/>
  </xdr:twoCellAnchor>
  <xdr:twoCellAnchor editAs="oneCell">
    <xdr:from>
      <xdr:col>10</xdr:col>
      <xdr:colOff>638175</xdr:colOff>
      <xdr:row>50</xdr:row>
      <xdr:rowOff>0</xdr:rowOff>
    </xdr:from>
    <xdr:to>
      <xdr:col>11</xdr:col>
      <xdr:colOff>504825</xdr:colOff>
      <xdr:row>53</xdr:row>
      <xdr:rowOff>83127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0" y="9515475"/>
          <a:ext cx="857250" cy="654627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304800</xdr:colOff>
      <xdr:row>63</xdr:row>
      <xdr:rowOff>114300</xdr:rowOff>
    </xdr:from>
    <xdr:to>
      <xdr:col>15</xdr:col>
      <xdr:colOff>85725</xdr:colOff>
      <xdr:row>66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0" y="12201525"/>
          <a:ext cx="121920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276225</xdr:colOff>
      <xdr:row>109</xdr:row>
      <xdr:rowOff>0</xdr:rowOff>
    </xdr:from>
    <xdr:to>
      <xdr:col>15</xdr:col>
      <xdr:colOff>57150</xdr:colOff>
      <xdr:row>111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21497925"/>
          <a:ext cx="1219200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1028700</xdr:colOff>
      <xdr:row>13</xdr:row>
      <xdr:rowOff>0</xdr:rowOff>
    </xdr:from>
    <xdr:to>
      <xdr:col>1</xdr:col>
      <xdr:colOff>1590675</xdr:colOff>
      <xdr:row>13</xdr:row>
      <xdr:rowOff>9525</xdr:rowOff>
    </xdr:to>
    <xdr:sp macro="" textlink="">
      <xdr:nvSpPr>
        <xdr:cNvPr id="10" name="Text Box 790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 txBox="1">
          <a:spLocks noChangeArrowheads="1"/>
        </xdr:cNvSpPr>
      </xdr:nvSpPr>
      <xdr:spPr bwMode="auto">
        <a:xfrm>
          <a:off x="1495425" y="56330850"/>
          <a:ext cx="561975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Mindoro</a:t>
          </a:r>
        </a:p>
      </xdr:txBody>
    </xdr:sp>
    <xdr:clientData/>
  </xdr:twoCellAnchor>
  <xdr:twoCellAnchor>
    <xdr:from>
      <xdr:col>1</xdr:col>
      <xdr:colOff>1028700</xdr:colOff>
      <xdr:row>14</xdr:row>
      <xdr:rowOff>0</xdr:rowOff>
    </xdr:from>
    <xdr:to>
      <xdr:col>1</xdr:col>
      <xdr:colOff>1590675</xdr:colOff>
      <xdr:row>14</xdr:row>
      <xdr:rowOff>9525</xdr:rowOff>
    </xdr:to>
    <xdr:sp macro="" textlink="">
      <xdr:nvSpPr>
        <xdr:cNvPr id="11" name="Text Box 79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 txBox="1">
          <a:spLocks noChangeArrowheads="1"/>
        </xdr:cNvSpPr>
      </xdr:nvSpPr>
      <xdr:spPr bwMode="auto">
        <a:xfrm>
          <a:off x="1495425" y="56521350"/>
          <a:ext cx="561975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Mindoro</a:t>
          </a:r>
        </a:p>
      </xdr:txBody>
    </xdr:sp>
    <xdr:clientData/>
  </xdr:twoCellAnchor>
  <xdr:twoCellAnchor>
    <xdr:from>
      <xdr:col>1</xdr:col>
      <xdr:colOff>1028700</xdr:colOff>
      <xdr:row>15</xdr:row>
      <xdr:rowOff>0</xdr:rowOff>
    </xdr:from>
    <xdr:to>
      <xdr:col>1</xdr:col>
      <xdr:colOff>1590675</xdr:colOff>
      <xdr:row>15</xdr:row>
      <xdr:rowOff>9525</xdr:rowOff>
    </xdr:to>
    <xdr:sp macro="" textlink="">
      <xdr:nvSpPr>
        <xdr:cNvPr id="12" name="Text Box 790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>
          <a:spLocks noChangeArrowheads="1"/>
        </xdr:cNvSpPr>
      </xdr:nvSpPr>
      <xdr:spPr bwMode="auto">
        <a:xfrm>
          <a:off x="1495425" y="56711850"/>
          <a:ext cx="561975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Mindoro</a:t>
          </a:r>
        </a:p>
      </xdr:txBody>
    </xdr:sp>
    <xdr:clientData/>
  </xdr:twoCellAnchor>
  <xdr:twoCellAnchor>
    <xdr:from>
      <xdr:col>14</xdr:col>
      <xdr:colOff>171450</xdr:colOff>
      <xdr:row>108</xdr:row>
      <xdr:rowOff>95250</xdr:rowOff>
    </xdr:from>
    <xdr:to>
      <xdr:col>15</xdr:col>
      <xdr:colOff>552450</xdr:colOff>
      <xdr:row>110</xdr:row>
      <xdr:rowOff>152400</xdr:rowOff>
    </xdr:to>
    <xdr:pic>
      <xdr:nvPicPr>
        <xdr:cNvPr id="5" name="Picture 4" descr="Description: E:\esignature-mayor2.jpg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20793075"/>
          <a:ext cx="9906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63</xdr:row>
      <xdr:rowOff>66675</xdr:rowOff>
    </xdr:from>
    <xdr:to>
      <xdr:col>16</xdr:col>
      <xdr:colOff>304800</xdr:colOff>
      <xdr:row>65</xdr:row>
      <xdr:rowOff>123825</xdr:rowOff>
    </xdr:to>
    <xdr:pic>
      <xdr:nvPicPr>
        <xdr:cNvPr id="6" name="Picture 4" descr="Description: E:\esignature-mayor2.jpg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12144375"/>
          <a:ext cx="9906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685800</xdr:colOff>
      <xdr:row>60</xdr:row>
      <xdr:rowOff>180975</xdr:rowOff>
    </xdr:from>
    <xdr:to>
      <xdr:col>12</xdr:col>
      <xdr:colOff>257175</xdr:colOff>
      <xdr:row>63</xdr:row>
      <xdr:rowOff>28575</xdr:rowOff>
    </xdr:to>
    <xdr:pic>
      <xdr:nvPicPr>
        <xdr:cNvPr id="2" name="Picture 4" descr="Description: E:\esignature-mayor2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12230100"/>
          <a:ext cx="9906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695325</xdr:colOff>
      <xdr:row>93</xdr:row>
      <xdr:rowOff>152400</xdr:rowOff>
    </xdr:from>
    <xdr:to>
      <xdr:col>12</xdr:col>
      <xdr:colOff>266700</xdr:colOff>
      <xdr:row>96</xdr:row>
      <xdr:rowOff>0</xdr:rowOff>
    </xdr:to>
    <xdr:pic>
      <xdr:nvPicPr>
        <xdr:cNvPr id="3" name="Picture 4" descr="Description: E:\esignature-mayor2.jp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8716625"/>
          <a:ext cx="9906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530182</xdr:colOff>
      <xdr:row>74</xdr:row>
      <xdr:rowOff>152399</xdr:rowOff>
    </xdr:from>
    <xdr:to>
      <xdr:col>12</xdr:col>
      <xdr:colOff>561975</xdr:colOff>
      <xdr:row>76</xdr:row>
      <xdr:rowOff>152399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2032" y="15135224"/>
          <a:ext cx="1422443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457200</xdr:colOff>
      <xdr:row>110</xdr:row>
      <xdr:rowOff>64562</xdr:rowOff>
    </xdr:from>
    <xdr:to>
      <xdr:col>12</xdr:col>
      <xdr:colOff>628650</xdr:colOff>
      <xdr:row>112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22124462"/>
          <a:ext cx="1562100" cy="449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87</xdr:row>
      <xdr:rowOff>56605</xdr:rowOff>
    </xdr:from>
    <xdr:to>
      <xdr:col>9</xdr:col>
      <xdr:colOff>666750</xdr:colOff>
      <xdr:row>90</xdr:row>
      <xdr:rowOff>9525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18230305"/>
          <a:ext cx="895350" cy="52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104775</xdr:colOff>
      <xdr:row>15</xdr:row>
      <xdr:rowOff>38100</xdr:rowOff>
    </xdr:from>
    <xdr:to>
      <xdr:col>9</xdr:col>
      <xdr:colOff>628650</xdr:colOff>
      <xdr:row>16</xdr:row>
      <xdr:rowOff>180975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5" y="4381500"/>
          <a:ext cx="8953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552450</xdr:colOff>
      <xdr:row>28</xdr:row>
      <xdr:rowOff>132849</xdr:rowOff>
    </xdr:from>
    <xdr:to>
      <xdr:col>12</xdr:col>
      <xdr:colOff>47625</xdr:colOff>
      <xdr:row>31</xdr:row>
      <xdr:rowOff>28575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1C1C1E"/>
            </a:clrFrom>
            <a:clrTo>
              <a:srgbClr val="1C1C1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0" y="5847849"/>
          <a:ext cx="819150" cy="495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600074</xdr:colOff>
      <xdr:row>59</xdr:row>
      <xdr:rowOff>62414</xdr:rowOff>
    </xdr:from>
    <xdr:to>
      <xdr:col>12</xdr:col>
      <xdr:colOff>85724</xdr:colOff>
      <xdr:row>61</xdr:row>
      <xdr:rowOff>152400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4" y="12168689"/>
          <a:ext cx="809625" cy="490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695324</xdr:colOff>
      <xdr:row>96</xdr:row>
      <xdr:rowOff>133099</xdr:rowOff>
    </xdr:from>
    <xdr:to>
      <xdr:col>12</xdr:col>
      <xdr:colOff>142874</xdr:colOff>
      <xdr:row>99</xdr:row>
      <xdr:rowOff>0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4" y="20402299"/>
          <a:ext cx="771525" cy="466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180975</xdr:colOff>
      <xdr:row>31</xdr:row>
      <xdr:rowOff>133350</xdr:rowOff>
    </xdr:from>
    <xdr:to>
      <xdr:col>11</xdr:col>
      <xdr:colOff>561975</xdr:colOff>
      <xdr:row>35</xdr:row>
      <xdr:rowOff>28575</xdr:rowOff>
    </xdr:to>
    <xdr:pic>
      <xdr:nvPicPr>
        <xdr:cNvPr id="2" name="Picture 4" descr="Description: E:\esignature-mayor2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6486525"/>
          <a:ext cx="9906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114300</xdr:colOff>
      <xdr:row>107</xdr:row>
      <xdr:rowOff>161925</xdr:rowOff>
    </xdr:from>
    <xdr:to>
      <xdr:col>11</xdr:col>
      <xdr:colOff>381000</xdr:colOff>
      <xdr:row>109</xdr:row>
      <xdr:rowOff>171450</xdr:rowOff>
    </xdr:to>
    <xdr:pic>
      <xdr:nvPicPr>
        <xdr:cNvPr id="3" name="Picture 4" descr="Description: E:\esignature-mayor2.jp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7775" y="20964525"/>
          <a:ext cx="876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58</xdr:row>
      <xdr:rowOff>95251</xdr:rowOff>
    </xdr:from>
    <xdr:to>
      <xdr:col>14</xdr:col>
      <xdr:colOff>176621</xdr:colOff>
      <xdr:row>59</xdr:row>
      <xdr:rowOff>152401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11144251"/>
          <a:ext cx="1662521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0</xdr:colOff>
      <xdr:row>94</xdr:row>
      <xdr:rowOff>76200</xdr:rowOff>
    </xdr:from>
    <xdr:to>
      <xdr:col>14</xdr:col>
      <xdr:colOff>167096</xdr:colOff>
      <xdr:row>96</xdr:row>
      <xdr:rowOff>85725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5" y="17983200"/>
          <a:ext cx="1662521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481853</xdr:colOff>
      <xdr:row>51</xdr:row>
      <xdr:rowOff>0</xdr:rowOff>
    </xdr:from>
    <xdr:ext cx="1238250" cy="333375"/>
    <xdr:pic>
      <xdr:nvPicPr>
        <xdr:cNvPr id="2" name="Picture 7" descr="C:\Documents and Settings\CBMS\Desktop\1.jp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2412" y="10567147"/>
          <a:ext cx="12382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313765</xdr:colOff>
      <xdr:row>111</xdr:row>
      <xdr:rowOff>89648</xdr:rowOff>
    </xdr:from>
    <xdr:ext cx="1238250" cy="333375"/>
    <xdr:pic>
      <xdr:nvPicPr>
        <xdr:cNvPr id="3" name="Picture 7" descr="C:\Documents and Settings\CBMS\Desktop\1.jpg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4324" y="22165236"/>
          <a:ext cx="12382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304800</xdr:colOff>
      <xdr:row>34</xdr:row>
      <xdr:rowOff>9524</xdr:rowOff>
    </xdr:from>
    <xdr:to>
      <xdr:col>14</xdr:col>
      <xdr:colOff>333375</xdr:colOff>
      <xdr:row>36</xdr:row>
      <xdr:rowOff>38099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4900" y="8096249"/>
          <a:ext cx="742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323850</xdr:colOff>
      <xdr:row>79</xdr:row>
      <xdr:rowOff>9525</xdr:rowOff>
    </xdr:from>
    <xdr:to>
      <xdr:col>14</xdr:col>
      <xdr:colOff>533400</xdr:colOff>
      <xdr:row>81</xdr:row>
      <xdr:rowOff>9525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7821275"/>
          <a:ext cx="9239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161925</xdr:colOff>
      <xdr:row>109</xdr:row>
      <xdr:rowOff>19050</xdr:rowOff>
    </xdr:from>
    <xdr:to>
      <xdr:col>14</xdr:col>
      <xdr:colOff>371475</xdr:colOff>
      <xdr:row>110</xdr:row>
      <xdr:rowOff>152400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24965025"/>
          <a:ext cx="9239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276225</xdr:colOff>
      <xdr:row>56</xdr:row>
      <xdr:rowOff>9525</xdr:rowOff>
    </xdr:from>
    <xdr:to>
      <xdr:col>25</xdr:col>
      <xdr:colOff>390525</xdr:colOff>
      <xdr:row>59</xdr:row>
      <xdr:rowOff>123825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68825" y="11906250"/>
          <a:ext cx="133350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57150</xdr:colOff>
      <xdr:row>56</xdr:row>
      <xdr:rowOff>9525</xdr:rowOff>
    </xdr:from>
    <xdr:to>
      <xdr:col>22</xdr:col>
      <xdr:colOff>171450</xdr:colOff>
      <xdr:row>59</xdr:row>
      <xdr:rowOff>123825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20950" y="11906250"/>
          <a:ext cx="133350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504264</xdr:colOff>
      <xdr:row>40</xdr:row>
      <xdr:rowOff>-1</xdr:rowOff>
    </xdr:from>
    <xdr:ext cx="742950" cy="632062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8235" y="8516470"/>
          <a:ext cx="742950" cy="632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549088</xdr:colOff>
      <xdr:row>73</xdr:row>
      <xdr:rowOff>145676</xdr:rowOff>
    </xdr:from>
    <xdr:ext cx="742950" cy="632062"/>
    <xdr:pic>
      <xdr:nvPicPr>
        <xdr:cNvPr id="8" name="Picture 6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3059" y="15800294"/>
          <a:ext cx="742950" cy="632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371475</xdr:colOff>
      <xdr:row>91</xdr:row>
      <xdr:rowOff>200025</xdr:rowOff>
    </xdr:from>
    <xdr:to>
      <xdr:col>10</xdr:col>
      <xdr:colOff>171450</xdr:colOff>
      <xdr:row>93</xdr:row>
      <xdr:rowOff>142874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18154650"/>
          <a:ext cx="1200150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476250</xdr:colOff>
      <xdr:row>65</xdr:row>
      <xdr:rowOff>28575</xdr:rowOff>
    </xdr:from>
    <xdr:to>
      <xdr:col>10</xdr:col>
      <xdr:colOff>323850</xdr:colOff>
      <xdr:row>66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2896850"/>
          <a:ext cx="1247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485775</xdr:colOff>
      <xdr:row>31</xdr:row>
      <xdr:rowOff>314325</xdr:rowOff>
    </xdr:from>
    <xdr:to>
      <xdr:col>10</xdr:col>
      <xdr:colOff>209550</xdr:colOff>
      <xdr:row>32</xdr:row>
      <xdr:rowOff>295274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6067425"/>
          <a:ext cx="1123950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533400</xdr:colOff>
      <xdr:row>126</xdr:row>
      <xdr:rowOff>76200</xdr:rowOff>
    </xdr:from>
    <xdr:to>
      <xdr:col>11</xdr:col>
      <xdr:colOff>209550</xdr:colOff>
      <xdr:row>128</xdr:row>
      <xdr:rowOff>133350</xdr:rowOff>
    </xdr:to>
    <xdr:pic>
      <xdr:nvPicPr>
        <xdr:cNvPr id="2" name="Picture 4" descr="Description: E:\esignature-mayor2.jp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24079200"/>
          <a:ext cx="9906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495300</xdr:colOff>
      <xdr:row>76</xdr:row>
      <xdr:rowOff>28575</xdr:rowOff>
    </xdr:from>
    <xdr:to>
      <xdr:col>11</xdr:col>
      <xdr:colOff>171450</xdr:colOff>
      <xdr:row>78</xdr:row>
      <xdr:rowOff>85725</xdr:rowOff>
    </xdr:to>
    <xdr:pic>
      <xdr:nvPicPr>
        <xdr:cNvPr id="3" name="Picture 4" descr="Description: E:\esignature-mayor2.jpg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14506575"/>
          <a:ext cx="9906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352425</xdr:colOff>
      <xdr:row>134</xdr:row>
      <xdr:rowOff>123825</xdr:rowOff>
    </xdr:from>
    <xdr:ext cx="828499" cy="581025"/>
    <xdr:pic>
      <xdr:nvPicPr>
        <xdr:cNvPr id="2" name="Picture 4" descr="C:\Users\BAC\Pictures\2015-03-04 e-sign2\e-sign2 00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9" t="35953" r="76923" b="58015"/>
        <a:stretch>
          <a:fillRect/>
        </a:stretch>
      </xdr:blipFill>
      <xdr:spPr bwMode="auto">
        <a:xfrm>
          <a:off x="8515350" y="26365200"/>
          <a:ext cx="828499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704850</xdr:colOff>
      <xdr:row>97</xdr:row>
      <xdr:rowOff>28575</xdr:rowOff>
    </xdr:from>
    <xdr:ext cx="828499" cy="504825"/>
    <xdr:pic>
      <xdr:nvPicPr>
        <xdr:cNvPr id="3" name="Picture 4" descr="C:\Users\BAC\Pictures\2015-03-04 e-sign2\e-sign2 001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9" t="35953" r="76923" b="58015"/>
        <a:stretch>
          <a:fillRect/>
        </a:stretch>
      </xdr:blipFill>
      <xdr:spPr bwMode="auto">
        <a:xfrm>
          <a:off x="8048625" y="19069050"/>
          <a:ext cx="828499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171450</xdr:colOff>
      <xdr:row>33</xdr:row>
      <xdr:rowOff>47625</xdr:rowOff>
    </xdr:from>
    <xdr:to>
      <xdr:col>11</xdr:col>
      <xdr:colOff>552450</xdr:colOff>
      <xdr:row>35</xdr:row>
      <xdr:rowOff>104775</xdr:rowOff>
    </xdr:to>
    <xdr:pic>
      <xdr:nvPicPr>
        <xdr:cNvPr id="2" name="Picture 4" descr="Description: E:\esignature-mayor2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6486525"/>
          <a:ext cx="9906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676275</xdr:colOff>
      <xdr:row>69</xdr:row>
      <xdr:rowOff>28575</xdr:rowOff>
    </xdr:from>
    <xdr:to>
      <xdr:col>13</xdr:col>
      <xdr:colOff>238125</xdr:colOff>
      <xdr:row>72</xdr:row>
      <xdr:rowOff>114300</xdr:rowOff>
    </xdr:to>
    <xdr:pic>
      <xdr:nvPicPr>
        <xdr:cNvPr id="2" name="Picture 4" descr="Description: E:\esignature-mayor2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13344525"/>
          <a:ext cx="9906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704850</xdr:colOff>
      <xdr:row>40</xdr:row>
      <xdr:rowOff>76200</xdr:rowOff>
    </xdr:from>
    <xdr:to>
      <xdr:col>11</xdr:col>
      <xdr:colOff>342900</xdr:colOff>
      <xdr:row>42</xdr:row>
      <xdr:rowOff>152400</xdr:rowOff>
    </xdr:to>
    <xdr:pic>
      <xdr:nvPicPr>
        <xdr:cNvPr id="3" name="Picture 4" descr="Description: E:\esignature-mayor2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5" y="7820025"/>
          <a:ext cx="9906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409575</xdr:colOff>
      <xdr:row>88</xdr:row>
      <xdr:rowOff>95250</xdr:rowOff>
    </xdr:from>
    <xdr:to>
      <xdr:col>12</xdr:col>
      <xdr:colOff>19050</xdr:colOff>
      <xdr:row>90</xdr:row>
      <xdr:rowOff>171450</xdr:rowOff>
    </xdr:to>
    <xdr:pic>
      <xdr:nvPicPr>
        <xdr:cNvPr id="2" name="Picture 4" descr="Description: E:\esignature-mayor2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17164050"/>
          <a:ext cx="9906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600075</xdr:colOff>
      <xdr:row>118</xdr:row>
      <xdr:rowOff>142875</xdr:rowOff>
    </xdr:from>
    <xdr:ext cx="1259205" cy="4286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22688550"/>
          <a:ext cx="1259205" cy="4286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600075</xdr:colOff>
      <xdr:row>158</xdr:row>
      <xdr:rowOff>0</xdr:rowOff>
    </xdr:from>
    <xdr:ext cx="1173480" cy="438150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30165675"/>
          <a:ext cx="1173480" cy="4381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67</xdr:row>
      <xdr:rowOff>9524</xdr:rowOff>
    </xdr:from>
    <xdr:to>
      <xdr:col>10</xdr:col>
      <xdr:colOff>304799</xdr:colOff>
      <xdr:row>68</xdr:row>
      <xdr:rowOff>152399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4" y="12820649"/>
          <a:ext cx="8858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104775</xdr:colOff>
      <xdr:row>105</xdr:row>
      <xdr:rowOff>95603</xdr:rowOff>
    </xdr:from>
    <xdr:to>
      <xdr:col>10</xdr:col>
      <xdr:colOff>295275</xdr:colOff>
      <xdr:row>108</xdr:row>
      <xdr:rowOff>47625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20479103"/>
          <a:ext cx="800100" cy="523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95250</xdr:colOff>
      <xdr:row>35</xdr:row>
      <xdr:rowOff>47625</xdr:rowOff>
    </xdr:from>
    <xdr:to>
      <xdr:col>11</xdr:col>
      <xdr:colOff>476250</xdr:colOff>
      <xdr:row>37</xdr:row>
      <xdr:rowOff>123825</xdr:rowOff>
    </xdr:to>
    <xdr:pic>
      <xdr:nvPicPr>
        <xdr:cNvPr id="4" name="Picture 4" descr="Description: E:\esignature-mayor2.jpg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7077075"/>
          <a:ext cx="9906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628650</xdr:colOff>
      <xdr:row>73</xdr:row>
      <xdr:rowOff>57150</xdr:rowOff>
    </xdr:from>
    <xdr:to>
      <xdr:col>11</xdr:col>
      <xdr:colOff>276225</xdr:colOff>
      <xdr:row>75</xdr:row>
      <xdr:rowOff>133350</xdr:rowOff>
    </xdr:to>
    <xdr:pic>
      <xdr:nvPicPr>
        <xdr:cNvPr id="5" name="Picture 4" descr="Description: E:\esignature-mayor2.jpg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14363700"/>
          <a:ext cx="9906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O163"/>
  <sheetViews>
    <sheetView topLeftCell="A44" workbookViewId="0">
      <selection activeCell="K59" sqref="K59"/>
    </sheetView>
  </sheetViews>
  <sheetFormatPr defaultRowHeight="14.4"/>
  <cols>
    <col min="1" max="1" width="5.109375" customWidth="1"/>
    <col min="2" max="2" width="16.5546875" customWidth="1"/>
    <col min="3" max="3" width="16.44140625" customWidth="1"/>
    <col min="4" max="4" width="11.33203125" customWidth="1"/>
    <col min="7" max="7" width="15.5546875" customWidth="1"/>
    <col min="8" max="8" width="7" customWidth="1"/>
    <col min="9" max="9" width="14.44140625" customWidth="1"/>
    <col min="11" max="11" width="14.88671875" customWidth="1"/>
    <col min="13" max="13" width="13" customWidth="1"/>
    <col min="15" max="15" width="13.44140625" customWidth="1"/>
    <col min="16" max="16" width="9.109375" customWidth="1"/>
  </cols>
  <sheetData>
    <row r="1" spans="1:15">
      <c r="A1" s="34" t="s">
        <v>18</v>
      </c>
      <c r="B1" s="34"/>
      <c r="C1" s="34"/>
      <c r="D1" s="34"/>
      <c r="E1" s="35"/>
      <c r="F1" s="34"/>
      <c r="G1" s="36"/>
      <c r="H1" s="34"/>
      <c r="I1" s="34"/>
      <c r="J1" s="34"/>
      <c r="K1" s="34"/>
      <c r="L1" s="34"/>
      <c r="M1" s="34"/>
      <c r="N1" s="34"/>
      <c r="O1" s="34"/>
    </row>
    <row r="2" spans="1:15">
      <c r="A2" s="34"/>
      <c r="B2" s="34"/>
      <c r="C2" s="34"/>
      <c r="D2" s="34"/>
      <c r="E2" s="35"/>
      <c r="F2" s="34"/>
      <c r="G2" s="36"/>
      <c r="H2" s="34"/>
      <c r="I2" s="34"/>
      <c r="J2" s="34"/>
      <c r="K2" s="34"/>
      <c r="L2" s="34"/>
      <c r="M2" s="34"/>
      <c r="N2" s="34"/>
      <c r="O2" s="34"/>
    </row>
    <row r="3" spans="1:15">
      <c r="A3" s="1486" t="s">
        <v>19</v>
      </c>
      <c r="B3" s="1486"/>
      <c r="C3" s="1486"/>
      <c r="D3" s="1486"/>
      <c r="E3" s="1486"/>
      <c r="F3" s="1486"/>
      <c r="G3" s="1486"/>
      <c r="H3" s="1486"/>
      <c r="I3" s="1486"/>
      <c r="J3" s="1486"/>
      <c r="K3" s="1486"/>
      <c r="L3" s="1486"/>
      <c r="M3" s="1486"/>
      <c r="N3" s="1486"/>
      <c r="O3" s="1486"/>
    </row>
    <row r="4" spans="1:15">
      <c r="A4" s="1486" t="s">
        <v>20</v>
      </c>
      <c r="B4" s="1486"/>
      <c r="C4" s="1486"/>
      <c r="D4" s="1486"/>
      <c r="E4" s="1486"/>
      <c r="F4" s="1486"/>
      <c r="G4" s="1486"/>
      <c r="H4" s="1486"/>
      <c r="I4" s="1486"/>
      <c r="J4" s="1486"/>
      <c r="K4" s="1486"/>
      <c r="L4" s="1486"/>
      <c r="M4" s="1486"/>
      <c r="N4" s="1486"/>
      <c r="O4" s="1486"/>
    </row>
    <row r="5" spans="1:15">
      <c r="A5" s="679"/>
      <c r="B5" s="679"/>
      <c r="C5" s="679"/>
      <c r="D5" s="679"/>
      <c r="E5" s="80"/>
      <c r="F5" s="679"/>
      <c r="G5" s="680"/>
      <c r="H5" s="679"/>
      <c r="I5" s="679"/>
      <c r="J5" s="679"/>
      <c r="K5" s="679"/>
      <c r="L5" s="679"/>
      <c r="M5" s="679"/>
      <c r="N5" s="679"/>
      <c r="O5" s="679"/>
    </row>
    <row r="6" spans="1:15">
      <c r="A6" s="679" t="s">
        <v>21</v>
      </c>
      <c r="B6" s="679"/>
      <c r="C6" s="681" t="s">
        <v>460</v>
      </c>
      <c r="D6" s="679"/>
      <c r="E6" s="80"/>
      <c r="F6" s="679"/>
      <c r="G6" s="680"/>
      <c r="H6" s="679"/>
      <c r="I6" s="679"/>
      <c r="J6" s="679"/>
      <c r="K6" s="679"/>
      <c r="L6" s="679"/>
      <c r="M6" s="679"/>
      <c r="N6" s="679"/>
      <c r="O6" s="679"/>
    </row>
    <row r="7" spans="1:15">
      <c r="A7" s="682" t="s">
        <v>23</v>
      </c>
      <c r="B7" s="683"/>
      <c r="C7" s="684"/>
      <c r="D7" s="683"/>
      <c r="E7" s="683"/>
      <c r="F7" s="683"/>
      <c r="G7" s="1487" t="s">
        <v>1</v>
      </c>
      <c r="H7" s="1488"/>
      <c r="I7" s="1488"/>
      <c r="J7" s="1488"/>
      <c r="K7" s="1489"/>
      <c r="L7" s="1490" t="s">
        <v>24</v>
      </c>
      <c r="M7" s="1491"/>
      <c r="N7" s="1491"/>
      <c r="O7" s="1492"/>
    </row>
    <row r="8" spans="1:15">
      <c r="A8" s="75" t="s">
        <v>362</v>
      </c>
      <c r="B8" s="76"/>
      <c r="C8" s="76"/>
      <c r="D8" s="80"/>
      <c r="E8" s="80"/>
      <c r="F8" s="80"/>
      <c r="G8" s="685" t="s">
        <v>2</v>
      </c>
      <c r="H8" s="686" t="s">
        <v>3</v>
      </c>
      <c r="I8" s="687"/>
      <c r="J8" s="1493" t="s">
        <v>4</v>
      </c>
      <c r="K8" s="1494"/>
      <c r="L8" s="1495" t="s">
        <v>25</v>
      </c>
      <c r="M8" s="1496"/>
      <c r="N8" s="1496"/>
      <c r="O8" s="1497"/>
    </row>
    <row r="9" spans="1:15">
      <c r="A9" s="1498" t="s">
        <v>26</v>
      </c>
      <c r="B9" s="1501" t="s">
        <v>6</v>
      </c>
      <c r="C9" s="1502"/>
      <c r="D9" s="688"/>
      <c r="E9" s="1505"/>
      <c r="F9" s="1506"/>
      <c r="G9" s="688"/>
      <c r="H9" s="1507" t="s">
        <v>27</v>
      </c>
      <c r="I9" s="1508"/>
      <c r="J9" s="1508"/>
      <c r="K9" s="1508"/>
      <c r="L9" s="1508"/>
      <c r="M9" s="1508"/>
      <c r="N9" s="1508"/>
      <c r="O9" s="1509"/>
    </row>
    <row r="10" spans="1:15">
      <c r="A10" s="1499"/>
      <c r="B10" s="1503"/>
      <c r="C10" s="1504"/>
      <c r="D10" s="689" t="s">
        <v>7</v>
      </c>
      <c r="E10" s="1503" t="s">
        <v>28</v>
      </c>
      <c r="F10" s="1504"/>
      <c r="G10" s="690" t="s">
        <v>8</v>
      </c>
      <c r="H10" s="1510" t="s">
        <v>29</v>
      </c>
      <c r="I10" s="1511"/>
      <c r="J10" s="1510" t="s">
        <v>30</v>
      </c>
      <c r="K10" s="1511"/>
      <c r="L10" s="1510" t="s">
        <v>31</v>
      </c>
      <c r="M10" s="1511"/>
      <c r="N10" s="1510" t="s">
        <v>32</v>
      </c>
      <c r="O10" s="1511"/>
    </row>
    <row r="11" spans="1:15" ht="12.75" customHeight="1">
      <c r="A11" s="1500"/>
      <c r="B11" s="1503"/>
      <c r="C11" s="1504"/>
      <c r="D11" s="689"/>
      <c r="E11" s="1503"/>
      <c r="F11" s="1504"/>
      <c r="G11" s="1001"/>
      <c r="H11" s="1005" t="s">
        <v>9</v>
      </c>
      <c r="I11" s="1005" t="s">
        <v>10</v>
      </c>
      <c r="J11" s="1005" t="s">
        <v>9</v>
      </c>
      <c r="K11" s="1005" t="s">
        <v>10</v>
      </c>
      <c r="L11" s="1005" t="s">
        <v>9</v>
      </c>
      <c r="M11" s="1005" t="s">
        <v>10</v>
      </c>
      <c r="N11" s="1005" t="s">
        <v>9</v>
      </c>
      <c r="O11" s="1005" t="s">
        <v>10</v>
      </c>
    </row>
    <row r="12" spans="1:15">
      <c r="A12" s="991" t="s">
        <v>33</v>
      </c>
      <c r="B12" s="342" t="s">
        <v>461</v>
      </c>
      <c r="C12" s="683"/>
      <c r="D12" s="996">
        <v>190</v>
      </c>
      <c r="E12" s="1000">
        <v>40</v>
      </c>
      <c r="F12" s="773" t="s">
        <v>489</v>
      </c>
      <c r="G12" s="1004">
        <f>D12*E12</f>
        <v>7600</v>
      </c>
      <c r="H12" s="1011">
        <v>10</v>
      </c>
      <c r="I12" s="1012">
        <f>D12*H12</f>
        <v>1900</v>
      </c>
      <c r="J12" s="1013">
        <v>10</v>
      </c>
      <c r="K12" s="1012">
        <f>D12*J12</f>
        <v>1900</v>
      </c>
      <c r="L12" s="1014">
        <v>10</v>
      </c>
      <c r="M12" s="1012">
        <f>D12*L12</f>
        <v>1900</v>
      </c>
      <c r="N12" s="1015">
        <v>10</v>
      </c>
      <c r="O12" s="1012">
        <f>D12*N12</f>
        <v>1900</v>
      </c>
    </row>
    <row r="13" spans="1:15">
      <c r="A13" s="992" t="s">
        <v>35</v>
      </c>
      <c r="B13" s="285" t="s">
        <v>462</v>
      </c>
      <c r="C13" s="80"/>
      <c r="D13" s="995">
        <v>180</v>
      </c>
      <c r="E13" s="997">
        <v>20</v>
      </c>
      <c r="F13" s="337" t="s">
        <v>34</v>
      </c>
      <c r="G13" s="1003">
        <f t="shared" ref="G13:G47" si="0">D13*E13</f>
        <v>3600</v>
      </c>
      <c r="H13" s="1008">
        <v>5</v>
      </c>
      <c r="I13" s="990">
        <f t="shared" ref="I13:I47" si="1">D13*H13</f>
        <v>900</v>
      </c>
      <c r="J13" s="1007">
        <v>5</v>
      </c>
      <c r="K13" s="990">
        <f t="shared" ref="K13:K47" si="2">D13*J13</f>
        <v>900</v>
      </c>
      <c r="L13" s="1006">
        <v>5</v>
      </c>
      <c r="M13" s="990">
        <f t="shared" ref="M13:M47" si="3">D13*L13</f>
        <v>900</v>
      </c>
      <c r="N13" s="1010">
        <v>5</v>
      </c>
      <c r="O13" s="990">
        <f t="shared" ref="O13:O47" si="4">D13*N13</f>
        <v>900</v>
      </c>
    </row>
    <row r="14" spans="1:15">
      <c r="A14" s="992" t="s">
        <v>36</v>
      </c>
      <c r="B14" s="1561" t="s">
        <v>463</v>
      </c>
      <c r="C14" s="1562"/>
      <c r="D14" s="995">
        <v>150</v>
      </c>
      <c r="E14" s="997">
        <v>5</v>
      </c>
      <c r="F14" s="337" t="s">
        <v>283</v>
      </c>
      <c r="G14" s="1003">
        <f t="shared" si="0"/>
        <v>750</v>
      </c>
      <c r="H14" s="1008">
        <v>1</v>
      </c>
      <c r="I14" s="990">
        <f t="shared" si="1"/>
        <v>150</v>
      </c>
      <c r="J14" s="1007">
        <v>2</v>
      </c>
      <c r="K14" s="990">
        <f t="shared" si="2"/>
        <v>300</v>
      </c>
      <c r="L14" s="1006">
        <v>1</v>
      </c>
      <c r="M14" s="990">
        <f t="shared" si="3"/>
        <v>150</v>
      </c>
      <c r="N14" s="1010">
        <v>1</v>
      </c>
      <c r="O14" s="990">
        <f t="shared" si="4"/>
        <v>150</v>
      </c>
    </row>
    <row r="15" spans="1:15">
      <c r="A15" s="992" t="s">
        <v>38</v>
      </c>
      <c r="B15" s="285" t="s">
        <v>464</v>
      </c>
      <c r="C15" s="74"/>
      <c r="D15" s="995">
        <v>150</v>
      </c>
      <c r="E15" s="997">
        <v>4</v>
      </c>
      <c r="F15" s="337" t="s">
        <v>265</v>
      </c>
      <c r="G15" s="1003">
        <f t="shared" si="0"/>
        <v>600</v>
      </c>
      <c r="H15" s="1008">
        <v>1</v>
      </c>
      <c r="I15" s="990">
        <f t="shared" si="1"/>
        <v>150</v>
      </c>
      <c r="J15" s="1007">
        <v>1</v>
      </c>
      <c r="K15" s="990">
        <f t="shared" si="2"/>
        <v>150</v>
      </c>
      <c r="L15" s="1006">
        <v>1</v>
      </c>
      <c r="M15" s="990">
        <f t="shared" si="3"/>
        <v>150</v>
      </c>
      <c r="N15" s="1010">
        <v>1</v>
      </c>
      <c r="O15" s="990">
        <f t="shared" si="4"/>
        <v>150</v>
      </c>
    </row>
    <row r="16" spans="1:15">
      <c r="A16" s="992" t="s">
        <v>39</v>
      </c>
      <c r="B16" s="285" t="s">
        <v>422</v>
      </c>
      <c r="C16" s="74"/>
      <c r="D16" s="995">
        <v>100</v>
      </c>
      <c r="E16" s="997">
        <v>4</v>
      </c>
      <c r="F16" s="337" t="s">
        <v>490</v>
      </c>
      <c r="G16" s="1003">
        <f t="shared" si="0"/>
        <v>400</v>
      </c>
      <c r="H16" s="1008">
        <v>1</v>
      </c>
      <c r="I16" s="990">
        <f t="shared" si="1"/>
        <v>100</v>
      </c>
      <c r="J16" s="1007">
        <v>1</v>
      </c>
      <c r="K16" s="990">
        <f t="shared" si="2"/>
        <v>100</v>
      </c>
      <c r="L16" s="1006">
        <v>1</v>
      </c>
      <c r="M16" s="990">
        <f t="shared" si="3"/>
        <v>100</v>
      </c>
      <c r="N16" s="1010">
        <v>1</v>
      </c>
      <c r="O16" s="990">
        <f t="shared" si="4"/>
        <v>100</v>
      </c>
    </row>
    <row r="17" spans="1:15">
      <c r="A17" s="992" t="s">
        <v>40</v>
      </c>
      <c r="B17" s="285" t="s">
        <v>465</v>
      </c>
      <c r="C17" s="74"/>
      <c r="D17" s="995">
        <v>50</v>
      </c>
      <c r="E17" s="997">
        <v>2</v>
      </c>
      <c r="F17" s="337" t="s">
        <v>37</v>
      </c>
      <c r="G17" s="1003">
        <f t="shared" si="0"/>
        <v>100</v>
      </c>
      <c r="H17" s="1008">
        <v>2</v>
      </c>
      <c r="I17" s="990">
        <f t="shared" si="1"/>
        <v>100</v>
      </c>
      <c r="J17" s="1007"/>
      <c r="K17" s="990">
        <f t="shared" si="2"/>
        <v>0</v>
      </c>
      <c r="L17" s="1006"/>
      <c r="M17" s="990">
        <f t="shared" si="3"/>
        <v>0</v>
      </c>
      <c r="N17" s="1010"/>
      <c r="O17" s="990">
        <f t="shared" si="4"/>
        <v>0</v>
      </c>
    </row>
    <row r="18" spans="1:15">
      <c r="A18" s="992" t="s">
        <v>41</v>
      </c>
      <c r="B18" s="285" t="s">
        <v>466</v>
      </c>
      <c r="C18" s="74"/>
      <c r="D18" s="995">
        <v>35</v>
      </c>
      <c r="E18" s="997">
        <v>2</v>
      </c>
      <c r="F18" s="337" t="s">
        <v>135</v>
      </c>
      <c r="G18" s="1003">
        <f t="shared" si="0"/>
        <v>70</v>
      </c>
      <c r="H18" s="1008">
        <v>2</v>
      </c>
      <c r="I18" s="990">
        <f t="shared" si="1"/>
        <v>70</v>
      </c>
      <c r="J18" s="1007"/>
      <c r="K18" s="990">
        <f t="shared" si="2"/>
        <v>0</v>
      </c>
      <c r="L18" s="1006"/>
      <c r="M18" s="990">
        <f t="shared" si="3"/>
        <v>0</v>
      </c>
      <c r="N18" s="1010"/>
      <c r="O18" s="990">
        <f t="shared" si="4"/>
        <v>0</v>
      </c>
    </row>
    <row r="19" spans="1:15">
      <c r="A19" s="992" t="s">
        <v>42</v>
      </c>
      <c r="B19" s="285" t="s">
        <v>467</v>
      </c>
      <c r="C19" s="74"/>
      <c r="D19" s="995">
        <v>60</v>
      </c>
      <c r="E19" s="997">
        <v>2</v>
      </c>
      <c r="F19" s="337" t="s">
        <v>491</v>
      </c>
      <c r="G19" s="1003">
        <f t="shared" si="0"/>
        <v>120</v>
      </c>
      <c r="H19" s="1008">
        <v>2</v>
      </c>
      <c r="I19" s="990">
        <f t="shared" si="1"/>
        <v>120</v>
      </c>
      <c r="J19" s="1007"/>
      <c r="K19" s="990">
        <f t="shared" si="2"/>
        <v>0</v>
      </c>
      <c r="L19" s="1006"/>
      <c r="M19" s="990">
        <f t="shared" si="3"/>
        <v>0</v>
      </c>
      <c r="N19" s="1010"/>
      <c r="O19" s="990">
        <f t="shared" si="4"/>
        <v>0</v>
      </c>
    </row>
    <row r="20" spans="1:15">
      <c r="A20" s="992" t="s">
        <v>43</v>
      </c>
      <c r="B20" s="285" t="s">
        <v>468</v>
      </c>
      <c r="C20" s="74"/>
      <c r="D20" s="995">
        <v>18</v>
      </c>
      <c r="E20" s="997">
        <v>25</v>
      </c>
      <c r="F20" s="337" t="s">
        <v>13</v>
      </c>
      <c r="G20" s="1003">
        <f t="shared" si="0"/>
        <v>450</v>
      </c>
      <c r="H20" s="1008"/>
      <c r="I20" s="990">
        <f t="shared" si="1"/>
        <v>0</v>
      </c>
      <c r="J20" s="1007"/>
      <c r="K20" s="990">
        <f t="shared" si="2"/>
        <v>0</v>
      </c>
      <c r="L20" s="1006"/>
      <c r="M20" s="990">
        <f t="shared" si="3"/>
        <v>0</v>
      </c>
      <c r="N20" s="1010">
        <v>25</v>
      </c>
      <c r="O20" s="990">
        <f t="shared" si="4"/>
        <v>450</v>
      </c>
    </row>
    <row r="21" spans="1:15">
      <c r="A21" s="992" t="s">
        <v>44</v>
      </c>
      <c r="B21" s="285" t="s">
        <v>132</v>
      </c>
      <c r="C21" s="74"/>
      <c r="D21" s="995">
        <v>50</v>
      </c>
      <c r="E21" s="997">
        <v>4</v>
      </c>
      <c r="F21" s="337" t="s">
        <v>492</v>
      </c>
      <c r="G21" s="1003">
        <f t="shared" si="0"/>
        <v>200</v>
      </c>
      <c r="H21" s="1008">
        <v>4</v>
      </c>
      <c r="I21" s="990">
        <f t="shared" si="1"/>
        <v>200</v>
      </c>
      <c r="J21" s="1007"/>
      <c r="K21" s="990">
        <f t="shared" si="2"/>
        <v>0</v>
      </c>
      <c r="L21" s="1006"/>
      <c r="M21" s="990">
        <f t="shared" si="3"/>
        <v>0</v>
      </c>
      <c r="N21" s="1010"/>
      <c r="O21" s="990">
        <f t="shared" si="4"/>
        <v>0</v>
      </c>
    </row>
    <row r="22" spans="1:15">
      <c r="A22" s="992" t="s">
        <v>45</v>
      </c>
      <c r="B22" s="285" t="s">
        <v>53</v>
      </c>
      <c r="C22" s="74"/>
      <c r="D22" s="995">
        <v>50</v>
      </c>
      <c r="E22" s="997">
        <v>2</v>
      </c>
      <c r="F22" s="337" t="s">
        <v>54</v>
      </c>
      <c r="G22" s="1003">
        <f t="shared" si="0"/>
        <v>100</v>
      </c>
      <c r="H22" s="1009">
        <v>2</v>
      </c>
      <c r="I22" s="990">
        <f t="shared" si="1"/>
        <v>100</v>
      </c>
      <c r="J22" s="1007"/>
      <c r="K22" s="990">
        <f t="shared" si="2"/>
        <v>0</v>
      </c>
      <c r="L22" s="1006"/>
      <c r="M22" s="990">
        <f t="shared" si="3"/>
        <v>0</v>
      </c>
      <c r="N22" s="1010"/>
      <c r="O22" s="990">
        <f t="shared" si="4"/>
        <v>0</v>
      </c>
    </row>
    <row r="23" spans="1:15">
      <c r="A23" s="992" t="s">
        <v>46</v>
      </c>
      <c r="B23" s="285" t="s">
        <v>469</v>
      </c>
      <c r="C23" s="74"/>
      <c r="D23" s="995">
        <v>240</v>
      </c>
      <c r="E23" s="997">
        <v>2</v>
      </c>
      <c r="F23" s="337" t="s">
        <v>14</v>
      </c>
      <c r="G23" s="1003">
        <f t="shared" si="0"/>
        <v>480</v>
      </c>
      <c r="H23" s="1009">
        <v>2</v>
      </c>
      <c r="I23" s="990">
        <f t="shared" si="1"/>
        <v>480</v>
      </c>
      <c r="J23" s="1007"/>
      <c r="K23" s="990">
        <f t="shared" si="2"/>
        <v>0</v>
      </c>
      <c r="L23" s="1006"/>
      <c r="M23" s="990">
        <f t="shared" si="3"/>
        <v>0</v>
      </c>
      <c r="N23" s="1010"/>
      <c r="O23" s="990">
        <f t="shared" si="4"/>
        <v>0</v>
      </c>
    </row>
    <row r="24" spans="1:15">
      <c r="A24" s="992" t="s">
        <v>48</v>
      </c>
      <c r="B24" s="285" t="s">
        <v>470</v>
      </c>
      <c r="C24" s="74"/>
      <c r="D24" s="995">
        <v>240</v>
      </c>
      <c r="E24" s="997">
        <v>2</v>
      </c>
      <c r="F24" s="337" t="s">
        <v>134</v>
      </c>
      <c r="G24" s="1003">
        <f t="shared" si="0"/>
        <v>480</v>
      </c>
      <c r="H24" s="1009">
        <v>2</v>
      </c>
      <c r="I24" s="990">
        <f t="shared" si="1"/>
        <v>480</v>
      </c>
      <c r="J24" s="1007"/>
      <c r="K24" s="990">
        <f t="shared" si="2"/>
        <v>0</v>
      </c>
      <c r="L24" s="1006"/>
      <c r="M24" s="990">
        <f t="shared" si="3"/>
        <v>0</v>
      </c>
      <c r="N24" s="1010"/>
      <c r="O24" s="990">
        <f t="shared" si="4"/>
        <v>0</v>
      </c>
    </row>
    <row r="25" spans="1:15">
      <c r="A25" s="992" t="s">
        <v>50</v>
      </c>
      <c r="B25" s="285" t="s">
        <v>15</v>
      </c>
      <c r="C25" s="74"/>
      <c r="D25" s="995">
        <v>60</v>
      </c>
      <c r="E25" s="997">
        <v>3</v>
      </c>
      <c r="F25" s="337" t="s">
        <v>134</v>
      </c>
      <c r="G25" s="1003">
        <f t="shared" si="0"/>
        <v>180</v>
      </c>
      <c r="H25" s="1008">
        <v>3</v>
      </c>
      <c r="I25" s="990">
        <f t="shared" si="1"/>
        <v>180</v>
      </c>
      <c r="J25" s="1007"/>
      <c r="K25" s="990">
        <f t="shared" si="2"/>
        <v>0</v>
      </c>
      <c r="L25" s="1006"/>
      <c r="M25" s="990">
        <f t="shared" si="3"/>
        <v>0</v>
      </c>
      <c r="N25" s="1010"/>
      <c r="O25" s="990">
        <f t="shared" si="4"/>
        <v>0</v>
      </c>
    </row>
    <row r="26" spans="1:15">
      <c r="A26" s="992" t="s">
        <v>52</v>
      </c>
      <c r="B26" s="285" t="s">
        <v>144</v>
      </c>
      <c r="C26" s="74"/>
      <c r="D26" s="995">
        <v>50</v>
      </c>
      <c r="E26" s="997">
        <v>4</v>
      </c>
      <c r="F26" s="337" t="s">
        <v>14</v>
      </c>
      <c r="G26" s="1003">
        <f t="shared" si="0"/>
        <v>200</v>
      </c>
      <c r="H26" s="1008">
        <v>4</v>
      </c>
      <c r="I26" s="990">
        <f t="shared" si="1"/>
        <v>200</v>
      </c>
      <c r="J26" s="1007"/>
      <c r="K26" s="990">
        <f t="shared" si="2"/>
        <v>0</v>
      </c>
      <c r="L26" s="1006"/>
      <c r="M26" s="990">
        <f t="shared" si="3"/>
        <v>0</v>
      </c>
      <c r="N26" s="1010"/>
      <c r="O26" s="990">
        <f t="shared" si="4"/>
        <v>0</v>
      </c>
    </row>
    <row r="27" spans="1:15">
      <c r="A27" s="992" t="s">
        <v>55</v>
      </c>
      <c r="B27" s="285" t="s">
        <v>471</v>
      </c>
      <c r="C27" s="74"/>
      <c r="D27" s="995">
        <v>50</v>
      </c>
      <c r="E27" s="997">
        <v>4</v>
      </c>
      <c r="F27" s="337" t="s">
        <v>134</v>
      </c>
      <c r="G27" s="1003">
        <f t="shared" si="0"/>
        <v>200</v>
      </c>
      <c r="H27" s="1009">
        <v>4</v>
      </c>
      <c r="I27" s="990">
        <f t="shared" si="1"/>
        <v>200</v>
      </c>
      <c r="J27" s="1007"/>
      <c r="K27" s="990">
        <f t="shared" si="2"/>
        <v>0</v>
      </c>
      <c r="L27" s="1006"/>
      <c r="M27" s="990">
        <f t="shared" si="3"/>
        <v>0</v>
      </c>
      <c r="N27" s="1010"/>
      <c r="O27" s="990">
        <f t="shared" si="4"/>
        <v>0</v>
      </c>
    </row>
    <row r="28" spans="1:15">
      <c r="A28" s="992" t="s">
        <v>56</v>
      </c>
      <c r="B28" s="285" t="s">
        <v>123</v>
      </c>
      <c r="C28" s="994"/>
      <c r="D28" s="995">
        <v>35</v>
      </c>
      <c r="E28" s="997">
        <v>12</v>
      </c>
      <c r="F28" s="337" t="s">
        <v>232</v>
      </c>
      <c r="G28" s="1003">
        <f t="shared" si="0"/>
        <v>420</v>
      </c>
      <c r="H28" s="1008">
        <v>12</v>
      </c>
      <c r="I28" s="990">
        <f t="shared" si="1"/>
        <v>420</v>
      </c>
      <c r="J28" s="1007"/>
      <c r="K28" s="990">
        <f t="shared" si="2"/>
        <v>0</v>
      </c>
      <c r="L28" s="1006"/>
      <c r="M28" s="990">
        <f t="shared" si="3"/>
        <v>0</v>
      </c>
      <c r="N28" s="1010"/>
      <c r="O28" s="990">
        <f t="shared" si="4"/>
        <v>0</v>
      </c>
    </row>
    <row r="29" spans="1:15">
      <c r="A29" s="992" t="s">
        <v>57</v>
      </c>
      <c r="B29" s="285" t="s">
        <v>472</v>
      </c>
      <c r="C29" s="80"/>
      <c r="D29" s="995">
        <v>50</v>
      </c>
      <c r="E29" s="997">
        <v>5</v>
      </c>
      <c r="F29" s="337" t="s">
        <v>134</v>
      </c>
      <c r="G29" s="1003">
        <f t="shared" si="0"/>
        <v>250</v>
      </c>
      <c r="H29" s="1008">
        <v>5</v>
      </c>
      <c r="I29" s="990">
        <f t="shared" si="1"/>
        <v>250</v>
      </c>
      <c r="J29" s="1007"/>
      <c r="K29" s="990">
        <f t="shared" si="2"/>
        <v>0</v>
      </c>
      <c r="L29" s="1006"/>
      <c r="M29" s="990">
        <f t="shared" si="3"/>
        <v>0</v>
      </c>
      <c r="N29" s="1010"/>
      <c r="O29" s="990">
        <f t="shared" si="4"/>
        <v>0</v>
      </c>
    </row>
    <row r="30" spans="1:15">
      <c r="A30" s="992" t="s">
        <v>58</v>
      </c>
      <c r="B30" s="285" t="s">
        <v>473</v>
      </c>
      <c r="C30" s="74"/>
      <c r="D30" s="995">
        <v>50</v>
      </c>
      <c r="E30" s="997">
        <v>5</v>
      </c>
      <c r="F30" s="337" t="s">
        <v>14</v>
      </c>
      <c r="G30" s="1003">
        <f t="shared" si="0"/>
        <v>250</v>
      </c>
      <c r="H30" s="1008">
        <v>5</v>
      </c>
      <c r="I30" s="990">
        <f t="shared" si="1"/>
        <v>250</v>
      </c>
      <c r="J30" s="1007"/>
      <c r="K30" s="990">
        <f t="shared" si="2"/>
        <v>0</v>
      </c>
      <c r="L30" s="1006"/>
      <c r="M30" s="990">
        <f t="shared" si="3"/>
        <v>0</v>
      </c>
      <c r="N30" s="1010"/>
      <c r="O30" s="990">
        <f t="shared" si="4"/>
        <v>0</v>
      </c>
    </row>
    <row r="31" spans="1:15">
      <c r="A31" s="992" t="s">
        <v>59</v>
      </c>
      <c r="B31" s="285" t="s">
        <v>474</v>
      </c>
      <c r="C31" s="74"/>
      <c r="D31" s="995">
        <v>70</v>
      </c>
      <c r="E31" s="997">
        <v>1</v>
      </c>
      <c r="F31" s="337" t="s">
        <v>12</v>
      </c>
      <c r="G31" s="1003">
        <f t="shared" si="0"/>
        <v>70</v>
      </c>
      <c r="H31" s="1008">
        <v>1</v>
      </c>
      <c r="I31" s="990">
        <f t="shared" si="1"/>
        <v>70</v>
      </c>
      <c r="J31" s="1007"/>
      <c r="K31" s="990">
        <f t="shared" si="2"/>
        <v>0</v>
      </c>
      <c r="L31" s="1006"/>
      <c r="M31" s="990">
        <f t="shared" si="3"/>
        <v>0</v>
      </c>
      <c r="N31" s="1010"/>
      <c r="O31" s="990">
        <f t="shared" si="4"/>
        <v>0</v>
      </c>
    </row>
    <row r="32" spans="1:15">
      <c r="A32" s="992" t="s">
        <v>60</v>
      </c>
      <c r="B32" s="285" t="s">
        <v>475</v>
      </c>
      <c r="C32" s="74"/>
      <c r="D32" s="995">
        <v>0.5</v>
      </c>
      <c r="E32" s="997">
        <v>200</v>
      </c>
      <c r="F32" s="337" t="s">
        <v>13</v>
      </c>
      <c r="G32" s="1003">
        <f t="shared" si="0"/>
        <v>100</v>
      </c>
      <c r="H32" s="1008">
        <v>100</v>
      </c>
      <c r="I32" s="990">
        <f t="shared" si="1"/>
        <v>50</v>
      </c>
      <c r="J32" s="1007"/>
      <c r="K32" s="990">
        <f t="shared" si="2"/>
        <v>0</v>
      </c>
      <c r="L32" s="1006">
        <v>100</v>
      </c>
      <c r="M32" s="990">
        <f t="shared" si="3"/>
        <v>50</v>
      </c>
      <c r="N32" s="1010"/>
      <c r="O32" s="990">
        <f t="shared" si="4"/>
        <v>0</v>
      </c>
    </row>
    <row r="33" spans="1:15">
      <c r="A33" s="993" t="s">
        <v>61</v>
      </c>
      <c r="B33" s="285" t="s">
        <v>476</v>
      </c>
      <c r="C33" s="74"/>
      <c r="D33" s="995">
        <v>150</v>
      </c>
      <c r="E33" s="997">
        <v>2</v>
      </c>
      <c r="F33" s="337" t="s">
        <v>493</v>
      </c>
      <c r="G33" s="1003">
        <f t="shared" si="0"/>
        <v>300</v>
      </c>
      <c r="H33" s="1008">
        <v>1</v>
      </c>
      <c r="I33" s="990">
        <f t="shared" si="1"/>
        <v>150</v>
      </c>
      <c r="J33" s="1007">
        <v>1</v>
      </c>
      <c r="K33" s="990">
        <f t="shared" si="2"/>
        <v>150</v>
      </c>
      <c r="L33" s="1006"/>
      <c r="M33" s="990">
        <f t="shared" si="3"/>
        <v>0</v>
      </c>
      <c r="N33" s="1010"/>
      <c r="O33" s="990">
        <f t="shared" si="4"/>
        <v>0</v>
      </c>
    </row>
    <row r="34" spans="1:15">
      <c r="A34" s="993" t="s">
        <v>63</v>
      </c>
      <c r="B34" s="285" t="s">
        <v>477</v>
      </c>
      <c r="C34" s="74"/>
      <c r="D34" s="995">
        <v>100</v>
      </c>
      <c r="E34" s="997">
        <v>20</v>
      </c>
      <c r="F34" s="337" t="s">
        <v>120</v>
      </c>
      <c r="G34" s="1003">
        <f t="shared" si="0"/>
        <v>2000</v>
      </c>
      <c r="H34" s="1008"/>
      <c r="I34" s="990">
        <f t="shared" si="1"/>
        <v>0</v>
      </c>
      <c r="J34" s="1007"/>
      <c r="K34" s="990">
        <f t="shared" si="2"/>
        <v>0</v>
      </c>
      <c r="L34" s="1006"/>
      <c r="M34" s="990">
        <f t="shared" si="3"/>
        <v>0</v>
      </c>
      <c r="N34" s="1010">
        <v>20</v>
      </c>
      <c r="O34" s="990">
        <f t="shared" si="4"/>
        <v>2000</v>
      </c>
    </row>
    <row r="35" spans="1:15" s="933" customFormat="1">
      <c r="A35" s="993" t="s">
        <v>68</v>
      </c>
      <c r="B35" s="285" t="s">
        <v>478</v>
      </c>
      <c r="C35" s="74"/>
      <c r="D35" s="995">
        <v>60</v>
      </c>
      <c r="E35" s="997">
        <v>2</v>
      </c>
      <c r="F35" s="337" t="s">
        <v>135</v>
      </c>
      <c r="G35" s="1003">
        <f t="shared" si="0"/>
        <v>120</v>
      </c>
      <c r="H35" s="1008"/>
      <c r="I35" s="990">
        <f t="shared" si="1"/>
        <v>0</v>
      </c>
      <c r="J35" s="1007"/>
      <c r="K35" s="990">
        <f t="shared" si="2"/>
        <v>0</v>
      </c>
      <c r="L35" s="1006"/>
      <c r="M35" s="990">
        <f t="shared" si="3"/>
        <v>0</v>
      </c>
      <c r="N35" s="1010">
        <v>2</v>
      </c>
      <c r="O35" s="990">
        <f t="shared" si="4"/>
        <v>120</v>
      </c>
    </row>
    <row r="36" spans="1:15" s="933" customFormat="1">
      <c r="A36" s="993" t="s">
        <v>69</v>
      </c>
      <c r="B36" s="285" t="s">
        <v>479</v>
      </c>
      <c r="C36" s="74"/>
      <c r="D36" s="995">
        <v>800</v>
      </c>
      <c r="E36" s="997">
        <v>2</v>
      </c>
      <c r="F36" s="337" t="s">
        <v>13</v>
      </c>
      <c r="G36" s="1003">
        <f t="shared" si="0"/>
        <v>1600</v>
      </c>
      <c r="H36" s="1008">
        <v>2</v>
      </c>
      <c r="I36" s="990">
        <f t="shared" si="1"/>
        <v>1600</v>
      </c>
      <c r="J36" s="1007"/>
      <c r="K36" s="990">
        <f t="shared" si="2"/>
        <v>0</v>
      </c>
      <c r="L36" s="1006"/>
      <c r="M36" s="990">
        <f t="shared" si="3"/>
        <v>0</v>
      </c>
      <c r="N36" s="1010"/>
      <c r="O36" s="990">
        <f t="shared" si="4"/>
        <v>0</v>
      </c>
    </row>
    <row r="37" spans="1:15" s="933" customFormat="1">
      <c r="A37" s="993" t="s">
        <v>70</v>
      </c>
      <c r="B37" s="285" t="s">
        <v>480</v>
      </c>
      <c r="C37" s="74"/>
      <c r="D37" s="995">
        <v>250</v>
      </c>
      <c r="E37" s="997">
        <v>1</v>
      </c>
      <c r="F37" s="337" t="s">
        <v>175</v>
      </c>
      <c r="G37" s="1003">
        <f t="shared" si="0"/>
        <v>250</v>
      </c>
      <c r="H37" s="1008">
        <v>1</v>
      </c>
      <c r="I37" s="990">
        <f t="shared" si="1"/>
        <v>250</v>
      </c>
      <c r="J37" s="1007"/>
      <c r="K37" s="990">
        <f t="shared" si="2"/>
        <v>0</v>
      </c>
      <c r="L37" s="1006"/>
      <c r="M37" s="990">
        <f t="shared" si="3"/>
        <v>0</v>
      </c>
      <c r="N37" s="1010"/>
      <c r="O37" s="990">
        <f t="shared" si="4"/>
        <v>0</v>
      </c>
    </row>
    <row r="38" spans="1:15" s="933" customFormat="1">
      <c r="A38" s="993" t="s">
        <v>71</v>
      </c>
      <c r="B38" s="285" t="s">
        <v>481</v>
      </c>
      <c r="C38" s="74"/>
      <c r="D38" s="995">
        <v>1600</v>
      </c>
      <c r="E38" s="997">
        <v>4</v>
      </c>
      <c r="F38" s="337" t="s">
        <v>494</v>
      </c>
      <c r="G38" s="1003">
        <f t="shared" si="0"/>
        <v>6400</v>
      </c>
      <c r="H38" s="1008">
        <v>1</v>
      </c>
      <c r="I38" s="990">
        <f t="shared" si="1"/>
        <v>1600</v>
      </c>
      <c r="J38" s="1007">
        <v>1</v>
      </c>
      <c r="K38" s="990">
        <f t="shared" si="2"/>
        <v>1600</v>
      </c>
      <c r="L38" s="1006">
        <v>1</v>
      </c>
      <c r="M38" s="990">
        <f t="shared" si="3"/>
        <v>1600</v>
      </c>
      <c r="N38" s="1010">
        <v>1</v>
      </c>
      <c r="O38" s="990">
        <f t="shared" si="4"/>
        <v>1600</v>
      </c>
    </row>
    <row r="39" spans="1:15" s="933" customFormat="1">
      <c r="A39" s="993" t="s">
        <v>72</v>
      </c>
      <c r="B39" s="285" t="s">
        <v>482</v>
      </c>
      <c r="C39" s="74"/>
      <c r="D39" s="995">
        <v>1500</v>
      </c>
      <c r="E39" s="997">
        <v>4</v>
      </c>
      <c r="F39" s="337" t="s">
        <v>494</v>
      </c>
      <c r="G39" s="1003">
        <f t="shared" si="0"/>
        <v>6000</v>
      </c>
      <c r="H39" s="1008">
        <v>1</v>
      </c>
      <c r="I39" s="990">
        <f t="shared" si="1"/>
        <v>1500</v>
      </c>
      <c r="J39" s="1007">
        <v>1</v>
      </c>
      <c r="K39" s="990">
        <f t="shared" si="2"/>
        <v>1500</v>
      </c>
      <c r="L39" s="1006">
        <v>1</v>
      </c>
      <c r="M39" s="990">
        <f t="shared" si="3"/>
        <v>1500</v>
      </c>
      <c r="N39" s="1010">
        <v>1</v>
      </c>
      <c r="O39" s="990">
        <f t="shared" si="4"/>
        <v>1500</v>
      </c>
    </row>
    <row r="40" spans="1:15" s="933" customFormat="1">
      <c r="A40" s="993" t="s">
        <v>73</v>
      </c>
      <c r="B40" s="285" t="s">
        <v>483</v>
      </c>
      <c r="C40" s="74"/>
      <c r="D40" s="995">
        <v>30</v>
      </c>
      <c r="E40" s="997">
        <v>20</v>
      </c>
      <c r="F40" s="337" t="s">
        <v>495</v>
      </c>
      <c r="G40" s="1003">
        <f t="shared" si="0"/>
        <v>600</v>
      </c>
      <c r="H40" s="1008"/>
      <c r="I40" s="990">
        <f t="shared" si="1"/>
        <v>0</v>
      </c>
      <c r="J40" s="1007"/>
      <c r="K40" s="990">
        <f t="shared" si="2"/>
        <v>0</v>
      </c>
      <c r="L40" s="1006"/>
      <c r="M40" s="990">
        <f t="shared" si="3"/>
        <v>0</v>
      </c>
      <c r="N40" s="1010">
        <v>20</v>
      </c>
      <c r="O40" s="990">
        <f t="shared" si="4"/>
        <v>600</v>
      </c>
    </row>
    <row r="41" spans="1:15" s="933" customFormat="1">
      <c r="A41" s="993" t="s">
        <v>74</v>
      </c>
      <c r="B41" s="285" t="s">
        <v>484</v>
      </c>
      <c r="C41" s="74"/>
      <c r="D41" s="995">
        <v>6</v>
      </c>
      <c r="E41" s="997">
        <v>20</v>
      </c>
      <c r="F41" s="337" t="s">
        <v>120</v>
      </c>
      <c r="G41" s="1003">
        <f t="shared" si="0"/>
        <v>120</v>
      </c>
      <c r="H41" s="1008"/>
      <c r="I41" s="990">
        <f t="shared" si="1"/>
        <v>0</v>
      </c>
      <c r="J41" s="1007"/>
      <c r="K41" s="990">
        <f t="shared" si="2"/>
        <v>0</v>
      </c>
      <c r="L41" s="1006"/>
      <c r="M41" s="990">
        <f t="shared" si="3"/>
        <v>0</v>
      </c>
      <c r="N41" s="1010">
        <v>20</v>
      </c>
      <c r="O41" s="990">
        <f t="shared" si="4"/>
        <v>120</v>
      </c>
    </row>
    <row r="42" spans="1:15" s="933" customFormat="1">
      <c r="A42" s="993" t="s">
        <v>75</v>
      </c>
      <c r="B42" s="285" t="s">
        <v>206</v>
      </c>
      <c r="C42" s="74"/>
      <c r="D42" s="995">
        <v>60</v>
      </c>
      <c r="E42" s="997">
        <v>8</v>
      </c>
      <c r="F42" s="337" t="s">
        <v>496</v>
      </c>
      <c r="G42" s="1003">
        <f t="shared" si="0"/>
        <v>480</v>
      </c>
      <c r="H42" s="1008">
        <v>2</v>
      </c>
      <c r="I42" s="990">
        <f t="shared" si="1"/>
        <v>120</v>
      </c>
      <c r="J42" s="1007">
        <v>2</v>
      </c>
      <c r="K42" s="990">
        <f t="shared" si="2"/>
        <v>120</v>
      </c>
      <c r="L42" s="1006">
        <v>2</v>
      </c>
      <c r="M42" s="990">
        <f t="shared" si="3"/>
        <v>120</v>
      </c>
      <c r="N42" s="1010">
        <v>2</v>
      </c>
      <c r="O42" s="990">
        <f t="shared" si="4"/>
        <v>120</v>
      </c>
    </row>
    <row r="43" spans="1:15" s="933" customFormat="1">
      <c r="A43" s="993" t="s">
        <v>76</v>
      </c>
      <c r="B43" s="285" t="s">
        <v>485</v>
      </c>
      <c r="C43" s="74"/>
      <c r="D43" s="995">
        <v>60</v>
      </c>
      <c r="E43" s="997">
        <v>2</v>
      </c>
      <c r="F43" s="337" t="s">
        <v>300</v>
      </c>
      <c r="G43" s="1003">
        <f t="shared" si="0"/>
        <v>120</v>
      </c>
      <c r="H43" s="1008">
        <v>1</v>
      </c>
      <c r="I43" s="990">
        <f t="shared" si="1"/>
        <v>60</v>
      </c>
      <c r="J43" s="1007">
        <v>1</v>
      </c>
      <c r="K43" s="990">
        <f t="shared" si="2"/>
        <v>60</v>
      </c>
      <c r="L43" s="1006"/>
      <c r="M43" s="990">
        <f t="shared" si="3"/>
        <v>0</v>
      </c>
      <c r="N43" s="1010"/>
      <c r="O43" s="990">
        <f t="shared" si="4"/>
        <v>0</v>
      </c>
    </row>
    <row r="44" spans="1:15" s="933" customFormat="1">
      <c r="A44" s="993" t="s">
        <v>77</v>
      </c>
      <c r="B44" s="285" t="s">
        <v>486</v>
      </c>
      <c r="C44" s="74"/>
      <c r="D44" s="995">
        <v>20</v>
      </c>
      <c r="E44" s="997">
        <v>5</v>
      </c>
      <c r="F44" s="337" t="s">
        <v>135</v>
      </c>
      <c r="G44" s="1003">
        <f t="shared" si="0"/>
        <v>100</v>
      </c>
      <c r="H44" s="1008">
        <v>5</v>
      </c>
      <c r="I44" s="990">
        <f t="shared" si="1"/>
        <v>100</v>
      </c>
      <c r="J44" s="1007"/>
      <c r="K44" s="990">
        <f t="shared" si="2"/>
        <v>0</v>
      </c>
      <c r="L44" s="1006"/>
      <c r="M44" s="990">
        <f t="shared" si="3"/>
        <v>0</v>
      </c>
      <c r="N44" s="1010"/>
      <c r="O44" s="990">
        <f t="shared" si="4"/>
        <v>0</v>
      </c>
    </row>
    <row r="45" spans="1:15" s="933" customFormat="1">
      <c r="A45" s="993" t="s">
        <v>78</v>
      </c>
      <c r="B45" s="285" t="s">
        <v>487</v>
      </c>
      <c r="C45" s="74"/>
      <c r="D45" s="995">
        <v>35</v>
      </c>
      <c r="E45" s="997">
        <v>3</v>
      </c>
      <c r="F45" s="337" t="s">
        <v>13</v>
      </c>
      <c r="G45" s="1003">
        <f t="shared" si="0"/>
        <v>105</v>
      </c>
      <c r="H45" s="1008">
        <v>3</v>
      </c>
      <c r="I45" s="990">
        <f t="shared" si="1"/>
        <v>105</v>
      </c>
      <c r="J45" s="1007"/>
      <c r="K45" s="990">
        <f t="shared" si="2"/>
        <v>0</v>
      </c>
      <c r="L45" s="1006"/>
      <c r="M45" s="990">
        <f t="shared" si="3"/>
        <v>0</v>
      </c>
      <c r="N45" s="1010"/>
      <c r="O45" s="990">
        <f t="shared" si="4"/>
        <v>0</v>
      </c>
    </row>
    <row r="46" spans="1:15" s="933" customFormat="1">
      <c r="A46" s="993" t="s">
        <v>79</v>
      </c>
      <c r="B46" s="285" t="s">
        <v>310</v>
      </c>
      <c r="C46" s="74"/>
      <c r="D46" s="995">
        <v>12</v>
      </c>
      <c r="E46" s="997">
        <v>20</v>
      </c>
      <c r="F46" s="337" t="s">
        <v>232</v>
      </c>
      <c r="G46" s="1003">
        <f t="shared" si="0"/>
        <v>240</v>
      </c>
      <c r="H46" s="1008">
        <v>5</v>
      </c>
      <c r="I46" s="990">
        <f t="shared" si="1"/>
        <v>60</v>
      </c>
      <c r="J46" s="1007">
        <v>5</v>
      </c>
      <c r="K46" s="990">
        <f t="shared" si="2"/>
        <v>60</v>
      </c>
      <c r="L46" s="1006">
        <v>5</v>
      </c>
      <c r="M46" s="990">
        <f t="shared" si="3"/>
        <v>60</v>
      </c>
      <c r="N46" s="1010">
        <v>5</v>
      </c>
      <c r="O46" s="990">
        <f t="shared" si="4"/>
        <v>60</v>
      </c>
    </row>
    <row r="47" spans="1:15" s="933" customFormat="1">
      <c r="A47" s="993" t="s">
        <v>80</v>
      </c>
      <c r="B47" s="285" t="s">
        <v>488</v>
      </c>
      <c r="C47" s="74"/>
      <c r="D47" s="995">
        <v>38</v>
      </c>
      <c r="E47" s="997">
        <v>50</v>
      </c>
      <c r="F47" s="337" t="s">
        <v>13</v>
      </c>
      <c r="G47" s="1003">
        <f t="shared" si="0"/>
        <v>1900</v>
      </c>
      <c r="H47" s="1008">
        <v>20</v>
      </c>
      <c r="I47" s="990">
        <f t="shared" si="1"/>
        <v>760</v>
      </c>
      <c r="J47" s="1007">
        <v>20</v>
      </c>
      <c r="K47" s="990">
        <f t="shared" si="2"/>
        <v>760</v>
      </c>
      <c r="L47" s="1006">
        <v>10</v>
      </c>
      <c r="M47" s="990">
        <f t="shared" si="3"/>
        <v>380</v>
      </c>
      <c r="N47" s="1010"/>
      <c r="O47" s="990">
        <f t="shared" si="4"/>
        <v>0</v>
      </c>
    </row>
    <row r="48" spans="1:15" s="933" customFormat="1">
      <c r="A48" s="983"/>
      <c r="B48" s="984"/>
      <c r="C48" s="985"/>
      <c r="D48" s="986"/>
      <c r="E48" s="987"/>
      <c r="F48" s="988"/>
      <c r="G48" s="1002"/>
      <c r="H48" s="989"/>
      <c r="I48" s="990"/>
      <c r="J48" s="989"/>
      <c r="K48" s="990"/>
      <c r="L48" s="989"/>
      <c r="M48" s="990"/>
      <c r="N48" s="989"/>
      <c r="O48" s="990"/>
    </row>
    <row r="49" spans="1:15" ht="15" thickBot="1">
      <c r="A49" s="691"/>
      <c r="B49" s="1515" t="s">
        <v>64</v>
      </c>
      <c r="C49" s="1516"/>
      <c r="D49" s="692"/>
      <c r="E49" s="693"/>
      <c r="F49" s="694"/>
      <c r="G49" s="695">
        <f>SUM(G12:G48)</f>
        <v>36955</v>
      </c>
      <c r="H49" s="104"/>
      <c r="I49" s="104">
        <f>SUM(I12:I48)</f>
        <v>12675</v>
      </c>
      <c r="J49" s="104"/>
      <c r="K49" s="104">
        <f>SUM(K12:K48)</f>
        <v>7600</v>
      </c>
      <c r="L49" s="104"/>
      <c r="M49" s="104">
        <f>SUM(M12:M48)</f>
        <v>6910</v>
      </c>
      <c r="N49" s="104"/>
      <c r="O49" s="105">
        <f>SUM(O12:O48)</f>
        <v>9770</v>
      </c>
    </row>
    <row r="50" spans="1:15" ht="15" thickTop="1">
      <c r="A50" s="1517"/>
      <c r="B50" s="1518"/>
      <c r="C50" s="1518"/>
      <c r="D50" s="1518"/>
      <c r="E50" s="1518"/>
      <c r="F50" s="1518"/>
      <c r="G50" s="1518"/>
      <c r="H50" s="1518"/>
      <c r="I50" s="1518"/>
      <c r="J50" s="1518"/>
      <c r="K50" s="1518"/>
      <c r="L50" s="1518"/>
      <c r="M50" s="683"/>
      <c r="N50" s="683"/>
      <c r="O50" s="696"/>
    </row>
    <row r="51" spans="1:15">
      <c r="A51" s="79"/>
      <c r="B51" s="697" t="s">
        <v>17</v>
      </c>
      <c r="C51" s="80"/>
      <c r="D51" s="80"/>
      <c r="E51" s="80"/>
      <c r="F51" s="80"/>
      <c r="G51" s="698"/>
      <c r="H51" s="80"/>
      <c r="I51" s="80"/>
      <c r="J51" s="80"/>
      <c r="K51" s="80"/>
      <c r="L51" s="80"/>
      <c r="M51" s="80"/>
      <c r="N51" s="80"/>
      <c r="O51" s="696"/>
    </row>
    <row r="52" spans="1:15">
      <c r="A52" s="79"/>
      <c r="B52" s="80"/>
      <c r="C52" s="80"/>
      <c r="D52" s="80"/>
      <c r="E52" s="80"/>
      <c r="F52" s="80"/>
      <c r="G52" s="698"/>
      <c r="H52" s="80"/>
      <c r="I52" s="80"/>
      <c r="J52" s="80"/>
      <c r="K52" s="80"/>
      <c r="L52" s="80"/>
      <c r="M52" s="80"/>
      <c r="N52" s="80"/>
      <c r="O52" s="696"/>
    </row>
    <row r="53" spans="1:15">
      <c r="A53" s="1519"/>
      <c r="B53" s="1520"/>
      <c r="C53" s="1520"/>
      <c r="D53" s="1520"/>
      <c r="E53" s="1520"/>
      <c r="F53" s="1520"/>
      <c r="G53" s="1520"/>
      <c r="H53" s="1520"/>
      <c r="I53" s="699" t="s">
        <v>65</v>
      </c>
      <c r="J53" s="699"/>
      <c r="K53" s="1521" t="s">
        <v>458</v>
      </c>
      <c r="L53" s="1521"/>
      <c r="M53" s="1521"/>
      <c r="N53" s="80"/>
      <c r="O53" s="696"/>
    </row>
    <row r="54" spans="1:15">
      <c r="A54" s="1522"/>
      <c r="B54" s="1523"/>
      <c r="C54" s="1523"/>
      <c r="D54" s="1523"/>
      <c r="E54" s="1523"/>
      <c r="F54" s="1523"/>
      <c r="G54" s="1523"/>
      <c r="H54" s="1523"/>
      <c r="I54" s="74"/>
      <c r="J54" s="74"/>
      <c r="K54" s="1524" t="s">
        <v>459</v>
      </c>
      <c r="L54" s="1524"/>
      <c r="M54" s="1524"/>
      <c r="N54" s="80"/>
      <c r="O54" s="696"/>
    </row>
    <row r="55" spans="1:15">
      <c r="A55" s="75"/>
      <c r="B55" s="76"/>
      <c r="C55" s="76"/>
      <c r="D55" s="1525"/>
      <c r="E55" s="1525"/>
      <c r="F55" s="1525"/>
      <c r="G55" s="1525"/>
      <c r="H55" s="1525"/>
      <c r="I55" s="76"/>
      <c r="J55" s="76"/>
      <c r="K55" s="76"/>
      <c r="L55" s="76"/>
      <c r="M55" s="76"/>
      <c r="N55" s="76"/>
      <c r="O55" s="700"/>
    </row>
    <row r="56" spans="1:15" s="933" customFormat="1">
      <c r="A56" s="79"/>
      <c r="B56" s="80"/>
      <c r="C56" s="80"/>
      <c r="D56" s="929"/>
      <c r="E56" s="929"/>
      <c r="F56" s="929"/>
      <c r="G56" s="929"/>
      <c r="H56" s="929"/>
      <c r="I56" s="80"/>
      <c r="J56" s="80"/>
      <c r="K56" s="80"/>
      <c r="L56" s="80"/>
      <c r="M56" s="80"/>
      <c r="N56" s="80"/>
      <c r="O56" s="696"/>
    </row>
    <row r="57" spans="1:15" s="933" customFormat="1">
      <c r="A57" s="79"/>
      <c r="B57" s="80"/>
      <c r="C57" s="80"/>
      <c r="D57" s="929"/>
      <c r="E57" s="929"/>
      <c r="F57" s="929"/>
      <c r="G57" s="929"/>
      <c r="H57" s="929"/>
      <c r="I57" s="80"/>
      <c r="J57" s="80"/>
      <c r="K57" s="80"/>
      <c r="L57" s="80"/>
      <c r="M57" s="80"/>
      <c r="N57" s="80"/>
      <c r="O57" s="696"/>
    </row>
    <row r="58" spans="1:15" s="933" customFormat="1">
      <c r="A58" s="79"/>
      <c r="B58" s="80"/>
      <c r="C58" s="80"/>
      <c r="D58" s="929"/>
      <c r="E58" s="929"/>
      <c r="F58" s="929"/>
      <c r="G58" s="929"/>
      <c r="H58" s="929"/>
      <c r="I58" s="80"/>
      <c r="J58" s="80"/>
      <c r="K58" s="80"/>
      <c r="L58" s="80"/>
      <c r="M58" s="80"/>
      <c r="N58" s="80"/>
      <c r="O58" s="696"/>
    </row>
    <row r="59" spans="1:15" s="933" customFormat="1">
      <c r="A59" s="79"/>
      <c r="B59" s="80"/>
      <c r="C59" s="80"/>
      <c r="D59" s="929"/>
      <c r="E59" s="929"/>
      <c r="F59" s="929"/>
      <c r="G59" s="929"/>
      <c r="H59" s="929"/>
      <c r="I59" s="80"/>
      <c r="J59" s="80"/>
      <c r="K59" s="80"/>
      <c r="L59" s="80"/>
      <c r="M59" s="80"/>
      <c r="N59" s="80"/>
      <c r="O59" s="696"/>
    </row>
    <row r="60" spans="1:15" s="933" customFormat="1">
      <c r="A60" s="79"/>
      <c r="B60" s="80"/>
      <c r="C60" s="80"/>
      <c r="D60" s="929"/>
      <c r="E60" s="929"/>
      <c r="F60" s="929"/>
      <c r="G60" s="929"/>
      <c r="H60" s="929"/>
      <c r="I60" s="80"/>
      <c r="J60" s="80"/>
      <c r="K60" s="80"/>
      <c r="L60" s="80"/>
      <c r="M60" s="80"/>
      <c r="N60" s="80"/>
      <c r="O60" s="696"/>
    </row>
    <row r="61" spans="1:15" s="933" customFormat="1">
      <c r="A61" s="79"/>
      <c r="B61" s="80"/>
      <c r="C61" s="80"/>
      <c r="D61" s="929"/>
      <c r="E61" s="929"/>
      <c r="F61" s="929"/>
      <c r="G61" s="929"/>
      <c r="H61" s="929"/>
      <c r="I61" s="80"/>
      <c r="J61" s="80"/>
      <c r="K61" s="80"/>
      <c r="L61" s="80"/>
      <c r="M61" s="80"/>
      <c r="N61" s="80"/>
      <c r="O61" s="696"/>
    </row>
    <row r="62" spans="1:15" s="933" customFormat="1">
      <c r="A62" s="79"/>
      <c r="B62" s="80"/>
      <c r="C62" s="80"/>
      <c r="D62" s="929"/>
      <c r="E62" s="929"/>
      <c r="F62" s="929"/>
      <c r="G62" s="929"/>
      <c r="H62" s="929"/>
      <c r="I62" s="80"/>
      <c r="J62" s="80"/>
      <c r="K62" s="80"/>
      <c r="L62" s="80"/>
      <c r="M62" s="80"/>
      <c r="N62" s="80"/>
      <c r="O62" s="696"/>
    </row>
    <row r="63" spans="1:15" s="933" customFormat="1">
      <c r="A63" s="79"/>
      <c r="B63" s="80"/>
      <c r="C63" s="80"/>
      <c r="D63" s="929"/>
      <c r="E63" s="929"/>
      <c r="F63" s="929"/>
      <c r="G63" s="929"/>
      <c r="H63" s="929"/>
      <c r="I63" s="80"/>
      <c r="J63" s="80"/>
      <c r="K63" s="80"/>
      <c r="L63" s="80"/>
      <c r="M63" s="80"/>
      <c r="N63" s="80"/>
      <c r="O63" s="696"/>
    </row>
    <row r="64" spans="1:15" s="933" customFormat="1">
      <c r="A64" s="79"/>
      <c r="B64" s="80"/>
      <c r="C64" s="80"/>
      <c r="D64" s="929"/>
      <c r="E64" s="929"/>
      <c r="F64" s="929"/>
      <c r="G64" s="929"/>
      <c r="H64" s="929"/>
      <c r="I64" s="80"/>
      <c r="J64" s="80"/>
      <c r="K64" s="80"/>
      <c r="L64" s="80"/>
      <c r="M64" s="80"/>
      <c r="N64" s="80"/>
      <c r="O64" s="696"/>
    </row>
    <row r="65" spans="1:15" s="933" customFormat="1">
      <c r="A65" s="79"/>
      <c r="B65" s="80"/>
      <c r="C65" s="80"/>
      <c r="D65" s="929"/>
      <c r="E65" s="929"/>
      <c r="F65" s="929"/>
      <c r="G65" s="929"/>
      <c r="H65" s="929"/>
      <c r="I65" s="80"/>
      <c r="J65" s="80"/>
      <c r="K65" s="80"/>
      <c r="L65" s="80"/>
      <c r="M65" s="80"/>
      <c r="N65" s="80"/>
      <c r="O65" s="696"/>
    </row>
    <row r="66" spans="1:15" s="933" customFormat="1">
      <c r="A66" s="79"/>
      <c r="B66" s="80"/>
      <c r="C66" s="80"/>
      <c r="D66" s="929"/>
      <c r="E66" s="929"/>
      <c r="F66" s="929"/>
      <c r="G66" s="929"/>
      <c r="H66" s="929"/>
      <c r="I66" s="80"/>
      <c r="J66" s="80"/>
      <c r="K66" s="80"/>
      <c r="L66" s="80"/>
      <c r="M66" s="80"/>
      <c r="N66" s="80"/>
      <c r="O66" s="696"/>
    </row>
    <row r="67" spans="1:15" s="933" customFormat="1">
      <c r="A67" s="79"/>
      <c r="B67" s="80"/>
      <c r="C67" s="80"/>
      <c r="D67" s="929"/>
      <c r="E67" s="929"/>
      <c r="F67" s="929"/>
      <c r="G67" s="929"/>
      <c r="H67" s="929"/>
      <c r="I67" s="80"/>
      <c r="J67" s="80"/>
      <c r="K67" s="80"/>
      <c r="L67" s="80"/>
      <c r="M67" s="80"/>
      <c r="N67" s="80"/>
      <c r="O67" s="696"/>
    </row>
    <row r="68" spans="1:15" s="933" customFormat="1">
      <c r="A68" s="79"/>
      <c r="B68" s="80"/>
      <c r="C68" s="80"/>
      <c r="D68" s="929"/>
      <c r="E68" s="929"/>
      <c r="F68" s="929"/>
      <c r="G68" s="929"/>
      <c r="H68" s="929"/>
      <c r="I68" s="80"/>
      <c r="J68" s="80"/>
      <c r="K68" s="80"/>
      <c r="L68" s="80"/>
      <c r="M68" s="80"/>
      <c r="N68" s="80"/>
      <c r="O68" s="696"/>
    </row>
    <row r="69" spans="1:15" s="933" customFormat="1">
      <c r="A69" s="79"/>
      <c r="B69" s="80"/>
      <c r="C69" s="80"/>
      <c r="D69" s="929"/>
      <c r="E69" s="929"/>
      <c r="F69" s="929"/>
      <c r="G69" s="929"/>
      <c r="H69" s="929"/>
      <c r="I69" s="80"/>
      <c r="J69" s="80"/>
      <c r="K69" s="80"/>
      <c r="L69" s="80"/>
      <c r="M69" s="80"/>
      <c r="N69" s="80"/>
      <c r="O69" s="696"/>
    </row>
    <row r="70" spans="1:15" s="933" customFormat="1">
      <c r="A70" s="79"/>
      <c r="B70" s="80"/>
      <c r="C70" s="80"/>
      <c r="D70" s="929"/>
      <c r="E70" s="929"/>
      <c r="F70" s="929"/>
      <c r="G70" s="929"/>
      <c r="H70" s="929"/>
      <c r="I70" s="80"/>
      <c r="J70" s="80"/>
      <c r="K70" s="80"/>
      <c r="L70" s="80"/>
      <c r="M70" s="80"/>
      <c r="N70" s="80"/>
      <c r="O70" s="696"/>
    </row>
    <row r="71" spans="1:15" s="933" customFormat="1">
      <c r="A71" s="79"/>
      <c r="B71" s="80"/>
      <c r="C71" s="80"/>
      <c r="D71" s="929"/>
      <c r="E71" s="929"/>
      <c r="F71" s="929"/>
      <c r="G71" s="929"/>
      <c r="H71" s="929"/>
      <c r="I71" s="80"/>
      <c r="J71" s="80"/>
      <c r="K71" s="80"/>
      <c r="L71" s="80"/>
      <c r="M71" s="80"/>
      <c r="N71" s="80"/>
      <c r="O71" s="696"/>
    </row>
    <row r="72" spans="1:15" s="933" customFormat="1">
      <c r="A72" s="79"/>
      <c r="B72" s="80"/>
      <c r="C72" s="80"/>
      <c r="D72" s="929"/>
      <c r="E72" s="929"/>
      <c r="F72" s="929"/>
      <c r="G72" s="929"/>
      <c r="H72" s="929"/>
      <c r="I72" s="80"/>
      <c r="J72" s="80"/>
      <c r="K72" s="80"/>
      <c r="L72" s="80"/>
      <c r="M72" s="80"/>
      <c r="N72" s="80"/>
      <c r="O72" s="696"/>
    </row>
    <row r="73" spans="1:15" s="933" customFormat="1">
      <c r="A73" s="79"/>
      <c r="B73" s="80"/>
      <c r="C73" s="80"/>
      <c r="D73" s="929"/>
      <c r="E73" s="929"/>
      <c r="F73" s="929"/>
      <c r="G73" s="929"/>
      <c r="H73" s="929"/>
      <c r="I73" s="80"/>
      <c r="J73" s="80"/>
      <c r="K73" s="80"/>
      <c r="L73" s="80"/>
      <c r="M73" s="80"/>
      <c r="N73" s="80"/>
      <c r="O73" s="696"/>
    </row>
    <row r="74" spans="1:15" s="933" customFormat="1">
      <c r="A74" s="79"/>
      <c r="B74" s="80"/>
      <c r="C74" s="80"/>
      <c r="D74" s="929"/>
      <c r="E74" s="929"/>
      <c r="F74" s="929"/>
      <c r="G74" s="929"/>
      <c r="H74" s="929"/>
      <c r="I74" s="80"/>
      <c r="J74" s="80"/>
      <c r="K74" s="80"/>
      <c r="L74" s="80"/>
      <c r="M74" s="80"/>
      <c r="N74" s="80"/>
      <c r="O74" s="696"/>
    </row>
    <row r="75" spans="1:15" s="933" customFormat="1">
      <c r="A75" s="79"/>
      <c r="B75" s="80"/>
      <c r="C75" s="80"/>
      <c r="D75" s="929"/>
      <c r="E75" s="929"/>
      <c r="F75" s="929"/>
      <c r="G75" s="929"/>
      <c r="H75" s="929"/>
      <c r="I75" s="80"/>
      <c r="J75" s="80"/>
      <c r="K75" s="80"/>
      <c r="L75" s="80"/>
      <c r="M75" s="80"/>
      <c r="N75" s="80"/>
      <c r="O75" s="696"/>
    </row>
    <row r="76" spans="1:15" s="933" customFormat="1">
      <c r="A76" s="79"/>
      <c r="B76" s="80"/>
      <c r="C76" s="80"/>
      <c r="D76" s="929"/>
      <c r="E76" s="929"/>
      <c r="F76" s="929"/>
      <c r="G76" s="929"/>
      <c r="H76" s="929"/>
      <c r="I76" s="80"/>
      <c r="J76" s="80"/>
      <c r="K76" s="80"/>
      <c r="L76" s="80"/>
      <c r="M76" s="80"/>
      <c r="N76" s="80"/>
      <c r="O76" s="696"/>
    </row>
    <row r="77" spans="1:15" s="933" customFormat="1">
      <c r="A77" s="79"/>
      <c r="B77" s="80"/>
      <c r="C77" s="80"/>
      <c r="D77" s="929"/>
      <c r="E77" s="929"/>
      <c r="F77" s="929"/>
      <c r="G77" s="929"/>
      <c r="H77" s="929"/>
      <c r="I77" s="80"/>
      <c r="J77" s="80"/>
      <c r="K77" s="80"/>
      <c r="L77" s="80"/>
      <c r="M77" s="80"/>
      <c r="N77" s="80"/>
      <c r="O77" s="696"/>
    </row>
    <row r="78" spans="1:15" s="933" customFormat="1">
      <c r="A78" s="79"/>
      <c r="B78" s="80"/>
      <c r="C78" s="80"/>
      <c r="D78" s="929"/>
      <c r="E78" s="929"/>
      <c r="F78" s="929"/>
      <c r="G78" s="929"/>
      <c r="H78" s="929"/>
      <c r="I78" s="80"/>
      <c r="J78" s="80"/>
      <c r="K78" s="80"/>
      <c r="L78" s="80"/>
      <c r="M78" s="80"/>
      <c r="N78" s="80"/>
      <c r="O78" s="696"/>
    </row>
    <row r="79" spans="1:15" s="933" customFormat="1">
      <c r="A79" s="79"/>
      <c r="B79" s="80"/>
      <c r="C79" s="80"/>
      <c r="D79" s="929"/>
      <c r="E79" s="929"/>
      <c r="F79" s="929"/>
      <c r="G79" s="929"/>
      <c r="H79" s="929"/>
      <c r="I79" s="80"/>
      <c r="J79" s="80"/>
      <c r="K79" s="80"/>
      <c r="L79" s="80"/>
      <c r="M79" s="80"/>
      <c r="N79" s="80"/>
      <c r="O79" s="696"/>
    </row>
    <row r="80" spans="1:15" s="933" customFormat="1">
      <c r="A80" s="79"/>
      <c r="B80" s="80"/>
      <c r="C80" s="80"/>
      <c r="D80" s="929"/>
      <c r="E80" s="929"/>
      <c r="F80" s="929"/>
      <c r="G80" s="929"/>
      <c r="H80" s="929"/>
      <c r="I80" s="80"/>
      <c r="J80" s="80"/>
      <c r="K80" s="80"/>
      <c r="L80" s="80"/>
      <c r="M80" s="80"/>
      <c r="N80" s="80"/>
      <c r="O80" s="696"/>
    </row>
    <row r="81" spans="1:15" s="933" customFormat="1">
      <c r="A81" s="79"/>
      <c r="B81" s="80"/>
      <c r="C81" s="80"/>
      <c r="D81" s="929"/>
      <c r="E81" s="929"/>
      <c r="F81" s="929"/>
      <c r="G81" s="929"/>
      <c r="H81" s="929"/>
      <c r="I81" s="80"/>
      <c r="J81" s="80"/>
      <c r="K81" s="80"/>
      <c r="L81" s="80"/>
      <c r="M81" s="80"/>
      <c r="N81" s="80"/>
      <c r="O81" s="696"/>
    </row>
    <row r="82" spans="1:15" s="933" customFormat="1">
      <c r="A82" s="79"/>
      <c r="B82" s="80"/>
      <c r="C82" s="80"/>
      <c r="D82" s="929"/>
      <c r="E82" s="929"/>
      <c r="F82" s="929"/>
      <c r="G82" s="929"/>
      <c r="H82" s="929"/>
      <c r="I82" s="80"/>
      <c r="J82" s="80"/>
      <c r="K82" s="80"/>
      <c r="L82" s="80"/>
      <c r="M82" s="80"/>
      <c r="N82" s="80"/>
      <c r="O82" s="696"/>
    </row>
    <row r="83" spans="1:15">
      <c r="A83" s="81" t="s">
        <v>18</v>
      </c>
      <c r="B83" s="35"/>
      <c r="C83" s="35"/>
      <c r="D83" s="35"/>
      <c r="E83" s="35"/>
      <c r="F83" s="35"/>
      <c r="G83" s="82"/>
      <c r="H83" s="35"/>
      <c r="I83" s="35"/>
      <c r="J83" s="35"/>
      <c r="K83" s="35"/>
      <c r="L83" s="35"/>
      <c r="M83" s="35"/>
      <c r="N83" s="35"/>
      <c r="O83" s="69"/>
    </row>
    <row r="84" spans="1:15">
      <c r="A84" s="81"/>
      <c r="B84" s="35"/>
      <c r="C84" s="35"/>
      <c r="D84" s="35"/>
      <c r="E84" s="35"/>
      <c r="F84" s="35"/>
      <c r="G84" s="82"/>
      <c r="H84" s="35"/>
      <c r="I84" s="35"/>
      <c r="J84" s="35"/>
      <c r="K84" s="35"/>
      <c r="L84" s="35"/>
      <c r="M84" s="35"/>
      <c r="N84" s="35"/>
      <c r="O84" s="69"/>
    </row>
    <row r="85" spans="1:15">
      <c r="A85" s="1512" t="s">
        <v>19</v>
      </c>
      <c r="B85" s="1513"/>
      <c r="C85" s="1513"/>
      <c r="D85" s="1513"/>
      <c r="E85" s="1513"/>
      <c r="F85" s="1513"/>
      <c r="G85" s="1513"/>
      <c r="H85" s="1513"/>
      <c r="I85" s="1513"/>
      <c r="J85" s="1513"/>
      <c r="K85" s="1513"/>
      <c r="L85" s="1513"/>
      <c r="M85" s="1513"/>
      <c r="N85" s="1513"/>
      <c r="O85" s="1514"/>
    </row>
    <row r="86" spans="1:15">
      <c r="A86" s="1512" t="s">
        <v>20</v>
      </c>
      <c r="B86" s="1513"/>
      <c r="C86" s="1513"/>
      <c r="D86" s="1513"/>
      <c r="E86" s="1513"/>
      <c r="F86" s="1513"/>
      <c r="G86" s="1513"/>
      <c r="H86" s="1513"/>
      <c r="I86" s="1513"/>
      <c r="J86" s="1513"/>
      <c r="K86" s="1513"/>
      <c r="L86" s="1513"/>
      <c r="M86" s="1513"/>
      <c r="N86" s="1513"/>
      <c r="O86" s="1514"/>
    </row>
    <row r="87" spans="1:15">
      <c r="A87" s="476"/>
      <c r="B87" s="459"/>
      <c r="C87" s="459"/>
      <c r="D87" s="459"/>
      <c r="E87" s="459"/>
      <c r="F87" s="459"/>
      <c r="G87" s="477"/>
      <c r="H87" s="459"/>
      <c r="I87" s="459"/>
      <c r="J87" s="459"/>
      <c r="K87" s="459"/>
      <c r="L87" s="459"/>
      <c r="M87" s="459"/>
      <c r="N87" s="459"/>
      <c r="O87" s="478"/>
    </row>
    <row r="88" spans="1:15">
      <c r="A88" s="476" t="s">
        <v>21</v>
      </c>
      <c r="B88" s="459"/>
      <c r="C88" s="71" t="s">
        <v>460</v>
      </c>
      <c r="D88" s="459"/>
      <c r="E88" s="459"/>
      <c r="F88" s="459"/>
      <c r="G88" s="477"/>
      <c r="H88" s="459"/>
      <c r="I88" s="459"/>
      <c r="J88" s="459"/>
      <c r="K88" s="459"/>
      <c r="L88" s="459"/>
      <c r="M88" s="459"/>
      <c r="N88" s="459"/>
      <c r="O88" s="478"/>
    </row>
    <row r="89" spans="1:15">
      <c r="A89" s="462" t="s">
        <v>23</v>
      </c>
      <c r="B89" s="463"/>
      <c r="C89" s="464"/>
      <c r="D89" s="463"/>
      <c r="E89" s="463"/>
      <c r="F89" s="463"/>
      <c r="G89" s="479" t="s">
        <v>1</v>
      </c>
      <c r="H89" s="463"/>
      <c r="I89" s="463"/>
      <c r="J89" s="463"/>
      <c r="K89" s="463"/>
      <c r="L89" s="1532" t="s">
        <v>24</v>
      </c>
      <c r="M89" s="1533"/>
      <c r="N89" s="1533"/>
      <c r="O89" s="1534"/>
    </row>
    <row r="90" spans="1:15">
      <c r="A90" s="465" t="s">
        <v>363</v>
      </c>
      <c r="B90" s="466"/>
      <c r="C90" s="466"/>
      <c r="D90" s="459"/>
      <c r="E90" s="459"/>
      <c r="F90" s="459"/>
      <c r="G90" s="467" t="s">
        <v>2</v>
      </c>
      <c r="H90" s="468" t="s">
        <v>3</v>
      </c>
      <c r="I90" s="469"/>
      <c r="J90" s="1535" t="s">
        <v>4</v>
      </c>
      <c r="K90" s="1536"/>
      <c r="L90" s="1537" t="s">
        <v>25</v>
      </c>
      <c r="M90" s="1538"/>
      <c r="N90" s="1538"/>
      <c r="O90" s="1539"/>
    </row>
    <row r="91" spans="1:15">
      <c r="A91" s="1540" t="s">
        <v>26</v>
      </c>
      <c r="B91" s="1526" t="s">
        <v>6</v>
      </c>
      <c r="C91" s="1527"/>
      <c r="D91" s="594"/>
      <c r="E91" s="1543"/>
      <c r="F91" s="1544"/>
      <c r="G91" s="594"/>
      <c r="H91" s="1545" t="s">
        <v>27</v>
      </c>
      <c r="I91" s="1546"/>
      <c r="J91" s="1546"/>
      <c r="K91" s="1546"/>
      <c r="L91" s="1546"/>
      <c r="M91" s="1546"/>
      <c r="N91" s="1546"/>
      <c r="O91" s="1547"/>
    </row>
    <row r="92" spans="1:15">
      <c r="A92" s="1541"/>
      <c r="B92" s="1528"/>
      <c r="C92" s="1529"/>
      <c r="D92" s="471" t="s">
        <v>7</v>
      </c>
      <c r="E92" s="1528" t="s">
        <v>28</v>
      </c>
      <c r="F92" s="1529"/>
      <c r="G92" s="472" t="s">
        <v>8</v>
      </c>
      <c r="H92" s="1548" t="s">
        <v>29</v>
      </c>
      <c r="I92" s="1549"/>
      <c r="J92" s="1548" t="s">
        <v>30</v>
      </c>
      <c r="K92" s="1549"/>
      <c r="L92" s="1548" t="s">
        <v>31</v>
      </c>
      <c r="M92" s="1549"/>
      <c r="N92" s="1548" t="s">
        <v>32</v>
      </c>
      <c r="O92" s="1549"/>
    </row>
    <row r="93" spans="1:15">
      <c r="A93" s="1542"/>
      <c r="B93" s="1528"/>
      <c r="C93" s="1531"/>
      <c r="D93" s="471"/>
      <c r="E93" s="1528"/>
      <c r="F93" s="1529"/>
      <c r="G93" s="474"/>
      <c r="H93" s="475" t="s">
        <v>9</v>
      </c>
      <c r="I93" s="475" t="s">
        <v>10</v>
      </c>
      <c r="J93" s="475" t="s">
        <v>9</v>
      </c>
      <c r="K93" s="475" t="s">
        <v>10</v>
      </c>
      <c r="L93" s="475" t="s">
        <v>9</v>
      </c>
      <c r="M93" s="475" t="s">
        <v>10</v>
      </c>
      <c r="N93" s="475" t="s">
        <v>67</v>
      </c>
      <c r="O93" s="475" t="s">
        <v>10</v>
      </c>
    </row>
    <row r="94" spans="1:15">
      <c r="A94" s="1016" t="s">
        <v>33</v>
      </c>
      <c r="B94" s="342" t="s">
        <v>166</v>
      </c>
      <c r="C94" s="1018"/>
      <c r="D94" s="996">
        <v>15000</v>
      </c>
      <c r="E94" s="1000">
        <v>1</v>
      </c>
      <c r="F94" s="999" t="s">
        <v>165</v>
      </c>
      <c r="G94" s="996">
        <v>15000</v>
      </c>
      <c r="H94" s="704"/>
      <c r="I94" s="705"/>
      <c r="J94" s="704">
        <v>1</v>
      </c>
      <c r="K94" s="489">
        <f>D94*J94</f>
        <v>15000</v>
      </c>
      <c r="L94" s="704"/>
      <c r="M94" s="489"/>
      <c r="N94" s="704"/>
      <c r="O94" s="489"/>
    </row>
    <row r="95" spans="1:15">
      <c r="A95" s="1016" t="s">
        <v>35</v>
      </c>
      <c r="B95" s="285" t="s">
        <v>497</v>
      </c>
      <c r="C95" s="1018"/>
      <c r="D95" s="995">
        <v>2500</v>
      </c>
      <c r="E95" s="997">
        <v>2</v>
      </c>
      <c r="F95" s="998" t="s">
        <v>277</v>
      </c>
      <c r="G95" s="995">
        <v>5000</v>
      </c>
      <c r="H95" s="704"/>
      <c r="I95" s="489"/>
      <c r="J95" s="704">
        <v>2</v>
      </c>
      <c r="K95" s="489">
        <f>D95*J95</f>
        <v>5000</v>
      </c>
      <c r="L95" s="704"/>
      <c r="M95" s="489"/>
      <c r="N95" s="704"/>
      <c r="O95" s="489"/>
    </row>
    <row r="96" spans="1:15">
      <c r="A96" s="1016" t="s">
        <v>36</v>
      </c>
      <c r="B96" s="285" t="s">
        <v>498</v>
      </c>
      <c r="C96" s="1018"/>
      <c r="D96" s="995">
        <v>20000</v>
      </c>
      <c r="E96" s="997" t="s">
        <v>500</v>
      </c>
      <c r="F96" s="998" t="s">
        <v>500</v>
      </c>
      <c r="G96" s="995">
        <v>20000</v>
      </c>
      <c r="H96" s="704"/>
      <c r="I96" s="489"/>
      <c r="J96" s="704"/>
      <c r="K96" s="489"/>
      <c r="L96" s="704" t="s">
        <v>500</v>
      </c>
      <c r="M96" s="489">
        <v>20000</v>
      </c>
      <c r="N96" s="704"/>
      <c r="O96" s="489"/>
    </row>
    <row r="97" spans="1:15">
      <c r="A97" s="1016" t="s">
        <v>38</v>
      </c>
      <c r="B97" s="285" t="s">
        <v>499</v>
      </c>
      <c r="C97" s="1018"/>
      <c r="D97" s="995">
        <v>19400</v>
      </c>
      <c r="E97" s="997">
        <v>1</v>
      </c>
      <c r="F97" s="998" t="s">
        <v>278</v>
      </c>
      <c r="G97" s="995">
        <v>19400</v>
      </c>
      <c r="H97" s="704">
        <v>1</v>
      </c>
      <c r="I97" s="489">
        <f>D97*H97</f>
        <v>19400</v>
      </c>
      <c r="J97" s="704"/>
      <c r="K97" s="489"/>
      <c r="L97" s="704"/>
      <c r="M97" s="489"/>
      <c r="N97" s="704"/>
      <c r="O97" s="489"/>
    </row>
    <row r="98" spans="1:15">
      <c r="A98" s="480"/>
      <c r="B98" s="1017"/>
      <c r="C98" s="47"/>
      <c r="D98" s="739"/>
      <c r="E98" s="1019"/>
      <c r="F98" s="1020"/>
      <c r="G98" s="703"/>
      <c r="H98" s="704"/>
      <c r="I98" s="489"/>
      <c r="J98" s="704"/>
      <c r="K98" s="489"/>
      <c r="L98" s="704"/>
      <c r="M98" s="489"/>
      <c r="N98" s="704"/>
      <c r="O98" s="489"/>
    </row>
    <row r="99" spans="1:15">
      <c r="A99" s="480"/>
      <c r="B99" s="92"/>
      <c r="C99" s="47"/>
      <c r="D99" s="701"/>
      <c r="E99" s="490"/>
      <c r="F99" s="702"/>
      <c r="G99" s="703"/>
      <c r="H99" s="704"/>
      <c r="I99" s="489"/>
      <c r="J99" s="704"/>
      <c r="K99" s="489"/>
      <c r="L99" s="704"/>
      <c r="M99" s="489"/>
      <c r="N99" s="704"/>
      <c r="O99" s="489"/>
    </row>
    <row r="100" spans="1:15">
      <c r="A100" s="480"/>
      <c r="B100" s="92"/>
      <c r="C100" s="47"/>
      <c r="D100" s="701"/>
      <c r="E100" s="490"/>
      <c r="F100" s="702"/>
      <c r="G100" s="703"/>
      <c r="H100" s="704"/>
      <c r="I100" s="489"/>
      <c r="J100" s="704"/>
      <c r="K100" s="489"/>
      <c r="L100" s="704"/>
      <c r="M100" s="489"/>
      <c r="N100" s="704"/>
      <c r="O100" s="489"/>
    </row>
    <row r="101" spans="1:15">
      <c r="A101" s="480"/>
      <c r="B101" s="92"/>
      <c r="C101" s="47"/>
      <c r="D101" s="701"/>
      <c r="E101" s="490"/>
      <c r="F101" s="702"/>
      <c r="G101" s="703"/>
      <c r="H101" s="704"/>
      <c r="I101" s="489"/>
      <c r="J101" s="704"/>
      <c r="K101" s="489"/>
      <c r="L101" s="704"/>
      <c r="M101" s="489"/>
      <c r="N101" s="704"/>
      <c r="O101" s="489"/>
    </row>
    <row r="102" spans="1:15">
      <c r="A102" s="480"/>
      <c r="B102" s="92"/>
      <c r="C102" s="47"/>
      <c r="D102" s="701"/>
      <c r="E102" s="490"/>
      <c r="F102" s="702"/>
      <c r="G102" s="703"/>
      <c r="H102" s="704"/>
      <c r="I102" s="489"/>
      <c r="J102" s="704"/>
      <c r="K102" s="489"/>
      <c r="L102" s="704"/>
      <c r="M102" s="489"/>
      <c r="N102" s="704"/>
      <c r="O102" s="489"/>
    </row>
    <row r="103" spans="1:15">
      <c r="A103" s="480"/>
      <c r="B103" s="595"/>
      <c r="C103" s="47"/>
      <c r="D103" s="701"/>
      <c r="E103" s="490"/>
      <c r="F103" s="706"/>
      <c r="G103" s="703"/>
      <c r="H103" s="704"/>
      <c r="I103" s="489"/>
      <c r="J103" s="704"/>
      <c r="K103" s="489"/>
      <c r="L103" s="704"/>
      <c r="M103" s="489"/>
      <c r="N103" s="704"/>
      <c r="O103" s="489"/>
    </row>
    <row r="104" spans="1:15">
      <c r="A104" s="480"/>
      <c r="B104" s="595"/>
      <c r="C104" s="596"/>
      <c r="D104" s="701"/>
      <c r="E104" s="707"/>
      <c r="F104" s="701"/>
      <c r="G104" s="703"/>
      <c r="H104" s="704"/>
      <c r="I104" s="489"/>
      <c r="J104" s="704"/>
      <c r="K104" s="489"/>
      <c r="L104" s="704"/>
      <c r="M104" s="489"/>
      <c r="N104" s="704"/>
      <c r="O104" s="489"/>
    </row>
    <row r="105" spans="1:15">
      <c r="A105" s="480"/>
      <c r="B105" s="595"/>
      <c r="C105" s="47"/>
      <c r="D105" s="701"/>
      <c r="E105" s="707"/>
      <c r="F105" s="701"/>
      <c r="G105" s="703"/>
      <c r="H105" s="704"/>
      <c r="I105" s="489"/>
      <c r="J105" s="704"/>
      <c r="K105" s="489"/>
      <c r="L105" s="704"/>
      <c r="M105" s="489"/>
      <c r="N105" s="704"/>
      <c r="O105" s="489"/>
    </row>
    <row r="106" spans="1:15">
      <c r="A106" s="480"/>
      <c r="B106" s="708"/>
      <c r="C106" s="47"/>
      <c r="D106" s="701"/>
      <c r="E106" s="707"/>
      <c r="F106" s="701"/>
      <c r="G106" s="703"/>
      <c r="H106" s="704"/>
      <c r="I106" s="489"/>
      <c r="J106" s="704"/>
      <c r="K106" s="489"/>
      <c r="L106" s="704"/>
      <c r="M106" s="489"/>
      <c r="N106" s="704"/>
      <c r="O106" s="489"/>
    </row>
    <row r="107" spans="1:15">
      <c r="A107" s="480"/>
      <c r="B107" s="708"/>
      <c r="C107" s="596"/>
      <c r="D107" s="701"/>
      <c r="E107" s="707"/>
      <c r="F107" s="701"/>
      <c r="G107" s="703"/>
      <c r="H107" s="704"/>
      <c r="I107" s="489"/>
      <c r="J107" s="704"/>
      <c r="K107" s="489"/>
      <c r="L107" s="704"/>
      <c r="M107" s="489"/>
      <c r="N107" s="704"/>
      <c r="O107" s="489"/>
    </row>
    <row r="108" spans="1:15">
      <c r="A108" s="480"/>
      <c r="B108" s="92"/>
      <c r="C108" s="709"/>
      <c r="D108" s="701"/>
      <c r="E108" s="707"/>
      <c r="F108" s="701"/>
      <c r="G108" s="703"/>
      <c r="H108" s="704"/>
      <c r="I108" s="489"/>
      <c r="J108" s="704"/>
      <c r="K108" s="489"/>
      <c r="L108" s="704"/>
      <c r="M108" s="489"/>
      <c r="N108" s="704"/>
      <c r="O108" s="489"/>
    </row>
    <row r="109" spans="1:15">
      <c r="A109" s="480"/>
      <c r="B109" s="92"/>
      <c r="C109" s="47"/>
      <c r="D109" s="701"/>
      <c r="E109" s="707"/>
      <c r="F109" s="701"/>
      <c r="G109" s="703"/>
      <c r="H109" s="704"/>
      <c r="I109" s="489"/>
      <c r="J109" s="704"/>
      <c r="K109" s="489"/>
      <c r="L109" s="704"/>
      <c r="M109" s="489"/>
      <c r="N109" s="704"/>
      <c r="O109" s="489"/>
    </row>
    <row r="110" spans="1:15">
      <c r="A110" s="480"/>
      <c r="B110" s="595"/>
      <c r="C110" s="596"/>
      <c r="D110" s="701"/>
      <c r="E110" s="711"/>
      <c r="F110" s="706"/>
      <c r="G110" s="703"/>
      <c r="H110" s="710"/>
      <c r="I110" s="489"/>
      <c r="J110" s="710"/>
      <c r="K110" s="489"/>
      <c r="L110" s="710"/>
      <c r="M110" s="489"/>
      <c r="N110" s="710"/>
      <c r="O110" s="489"/>
    </row>
    <row r="111" spans="1:15">
      <c r="A111" s="480"/>
      <c r="B111" s="595"/>
      <c r="C111" s="596"/>
      <c r="D111" s="701"/>
      <c r="E111" s="711"/>
      <c r="F111" s="706"/>
      <c r="G111" s="703"/>
      <c r="H111" s="710"/>
      <c r="I111" s="489"/>
      <c r="J111" s="710"/>
      <c r="K111" s="489"/>
      <c r="L111" s="710"/>
      <c r="M111" s="489"/>
      <c r="N111" s="710"/>
      <c r="O111" s="489"/>
    </row>
    <row r="112" spans="1:15">
      <c r="A112" s="480"/>
      <c r="B112" s="595"/>
      <c r="C112" s="47"/>
      <c r="D112" s="701"/>
      <c r="E112" s="711"/>
      <c r="F112" s="703"/>
      <c r="G112" s="703"/>
      <c r="H112" s="712"/>
      <c r="I112" s="489"/>
      <c r="J112" s="712"/>
      <c r="K112" s="489"/>
      <c r="L112" s="712"/>
      <c r="M112" s="489"/>
      <c r="N112" s="712"/>
      <c r="O112" s="489"/>
    </row>
    <row r="113" spans="1:15" ht="15" thickBot="1">
      <c r="A113" s="480"/>
      <c r="B113" s="595"/>
      <c r="C113" s="47"/>
      <c r="D113" s="701"/>
      <c r="E113" s="711"/>
      <c r="F113" s="703"/>
      <c r="G113" s="703"/>
      <c r="H113" s="490"/>
      <c r="I113" s="489"/>
      <c r="J113" s="490"/>
      <c r="K113" s="489"/>
      <c r="L113" s="490"/>
      <c r="M113" s="489"/>
      <c r="N113" s="490"/>
      <c r="O113" s="489"/>
    </row>
    <row r="114" spans="1:15" ht="15" thickTop="1">
      <c r="A114" s="492"/>
      <c r="B114" s="1550" t="s">
        <v>64</v>
      </c>
      <c r="C114" s="1551"/>
      <c r="D114" s="483"/>
      <c r="E114" s="484"/>
      <c r="F114" s="485"/>
      <c r="G114" s="486">
        <f>SUM(G94:G113)</f>
        <v>59400</v>
      </c>
      <c r="H114" s="487"/>
      <c r="I114" s="487">
        <f>SUM(I94:I113)</f>
        <v>19400</v>
      </c>
      <c r="J114" s="487"/>
      <c r="K114" s="493">
        <f>SUM(K94:K113)</f>
        <v>20000</v>
      </c>
      <c r="L114" s="493"/>
      <c r="M114" s="493">
        <f>SUM(M94:M113)</f>
        <v>20000</v>
      </c>
      <c r="N114" s="493"/>
      <c r="O114" s="493">
        <f>SUM(O94:O113)</f>
        <v>0</v>
      </c>
    </row>
    <row r="115" spans="1:15">
      <c r="A115" s="1554"/>
      <c r="B115" s="1555"/>
      <c r="C115" s="1555"/>
      <c r="D115" s="1555"/>
      <c r="E115" s="1555"/>
      <c r="F115" s="1555"/>
      <c r="G115" s="1555"/>
      <c r="H115" s="1555"/>
      <c r="I115" s="1555"/>
      <c r="J115" s="1555"/>
      <c r="K115" s="1555"/>
      <c r="L115" s="1555"/>
      <c r="M115" s="463"/>
      <c r="N115" s="463"/>
      <c r="O115" s="714"/>
    </row>
    <row r="116" spans="1:15">
      <c r="A116" s="476"/>
      <c r="B116" s="71" t="s">
        <v>17</v>
      </c>
      <c r="C116" s="459"/>
      <c r="D116" s="459"/>
      <c r="E116" s="459"/>
      <c r="F116" s="459"/>
      <c r="G116" s="477"/>
      <c r="H116" s="459"/>
      <c r="I116" s="459"/>
      <c r="J116" s="459"/>
      <c r="K116" s="459"/>
      <c r="L116" s="459"/>
      <c r="M116" s="459"/>
      <c r="N116" s="459"/>
      <c r="O116" s="478"/>
    </row>
    <row r="117" spans="1:15">
      <c r="A117" s="476"/>
      <c r="B117" s="459"/>
      <c r="C117" s="459"/>
      <c r="D117" s="459"/>
      <c r="E117" s="459"/>
      <c r="F117" s="459"/>
      <c r="G117" s="477"/>
      <c r="H117" s="459"/>
      <c r="I117" s="459"/>
      <c r="J117" s="459"/>
      <c r="K117" s="459"/>
      <c r="L117" s="459"/>
      <c r="M117" s="459"/>
      <c r="N117" s="459"/>
      <c r="O117" s="478"/>
    </row>
    <row r="118" spans="1:15">
      <c r="A118" s="1552"/>
      <c r="B118" s="1553"/>
      <c r="C118" s="1553"/>
      <c r="D118" s="1553"/>
      <c r="E118" s="1553"/>
      <c r="F118" s="1553"/>
      <c r="G118" s="1553"/>
      <c r="H118" s="1553"/>
      <c r="I118" s="73" t="s">
        <v>65</v>
      </c>
      <c r="J118" s="73"/>
      <c r="K118" s="1521" t="s">
        <v>458</v>
      </c>
      <c r="L118" s="1521"/>
      <c r="M118" s="1521"/>
      <c r="N118" s="459"/>
      <c r="O118" s="478"/>
    </row>
    <row r="119" spans="1:15">
      <c r="A119" s="1565"/>
      <c r="B119" s="1556"/>
      <c r="C119" s="1556"/>
      <c r="D119" s="1556"/>
      <c r="E119" s="1556"/>
      <c r="F119" s="1556"/>
      <c r="G119" s="1556"/>
      <c r="H119" s="1556"/>
      <c r="I119" s="715"/>
      <c r="J119" s="715"/>
      <c r="K119" s="1524" t="s">
        <v>459</v>
      </c>
      <c r="L119" s="1524"/>
      <c r="M119" s="1524"/>
      <c r="N119" s="459"/>
      <c r="O119" s="478"/>
    </row>
    <row r="120" spans="1:15">
      <c r="A120" s="716"/>
      <c r="B120" s="717"/>
      <c r="C120" s="717"/>
      <c r="D120" s="717"/>
      <c r="E120" s="717"/>
      <c r="F120" s="717"/>
      <c r="G120" s="717"/>
      <c r="H120" s="717"/>
      <c r="I120" s="718"/>
      <c r="J120" s="718"/>
      <c r="K120" s="719"/>
      <c r="L120" s="719"/>
      <c r="M120" s="719"/>
      <c r="N120" s="466"/>
      <c r="O120" s="720"/>
    </row>
    <row r="121" spans="1:15" s="933" customFormat="1">
      <c r="A121" s="927"/>
      <c r="B121" s="927"/>
      <c r="C121" s="927"/>
      <c r="D121" s="927"/>
      <c r="E121" s="927"/>
      <c r="F121" s="927"/>
      <c r="G121" s="927"/>
      <c r="H121" s="927"/>
      <c r="I121" s="715"/>
      <c r="J121" s="715"/>
      <c r="K121" s="928"/>
      <c r="L121" s="928"/>
      <c r="M121" s="928"/>
      <c r="N121" s="459"/>
      <c r="O121" s="459"/>
    </row>
    <row r="122" spans="1:15" s="933" customFormat="1">
      <c r="A122" s="927"/>
      <c r="B122" s="927"/>
      <c r="C122" s="927"/>
      <c r="D122" s="927"/>
      <c r="E122" s="927"/>
      <c r="F122" s="927"/>
      <c r="G122" s="927"/>
      <c r="H122" s="927"/>
      <c r="I122" s="715"/>
      <c r="J122" s="715"/>
      <c r="K122" s="928"/>
      <c r="L122" s="928"/>
      <c r="M122" s="928"/>
      <c r="N122" s="459"/>
      <c r="O122" s="459"/>
    </row>
    <row r="123" spans="1:15" s="933" customFormat="1">
      <c r="A123" s="927"/>
      <c r="B123" s="927"/>
      <c r="C123" s="927"/>
      <c r="D123" s="927"/>
      <c r="E123" s="927"/>
      <c r="F123" s="927"/>
      <c r="G123" s="927"/>
      <c r="H123" s="927"/>
      <c r="I123" s="715"/>
      <c r="J123" s="715"/>
      <c r="K123" s="928"/>
      <c r="L123" s="928"/>
      <c r="M123" s="928"/>
      <c r="N123" s="459"/>
      <c r="O123" s="459"/>
    </row>
    <row r="124" spans="1:15">
      <c r="A124" s="458" t="s">
        <v>18</v>
      </c>
      <c r="B124" s="461"/>
      <c r="C124" s="461"/>
      <c r="D124" s="461"/>
      <c r="E124" s="459"/>
      <c r="F124" s="458"/>
      <c r="G124" s="460"/>
      <c r="H124" s="458"/>
      <c r="I124" s="458"/>
      <c r="J124" s="458"/>
      <c r="K124" s="458"/>
      <c r="L124" s="458"/>
      <c r="M124" s="458"/>
      <c r="N124" s="458"/>
      <c r="O124" s="458"/>
    </row>
    <row r="125" spans="1:15">
      <c r="A125" s="458"/>
      <c r="B125" s="458"/>
      <c r="C125" s="458"/>
      <c r="D125" s="458"/>
      <c r="E125" s="459"/>
      <c r="F125" s="458"/>
      <c r="G125" s="460"/>
      <c r="H125" s="458"/>
      <c r="I125" s="458"/>
      <c r="J125" s="458"/>
      <c r="K125" s="458"/>
      <c r="L125" s="458"/>
      <c r="M125" s="458"/>
      <c r="N125" s="458"/>
      <c r="O125" s="458"/>
    </row>
    <row r="126" spans="1:15">
      <c r="A126" s="1557" t="s">
        <v>19</v>
      </c>
      <c r="B126" s="1557"/>
      <c r="C126" s="1557"/>
      <c r="D126" s="1557"/>
      <c r="E126" s="1557"/>
      <c r="F126" s="1557"/>
      <c r="G126" s="1557"/>
      <c r="H126" s="1557"/>
      <c r="I126" s="1557"/>
      <c r="J126" s="1557"/>
      <c r="K126" s="1557"/>
      <c r="L126" s="1557"/>
      <c r="M126" s="1557"/>
      <c r="N126" s="1557"/>
      <c r="O126" s="1557"/>
    </row>
    <row r="127" spans="1:15">
      <c r="A127" s="1557" t="s">
        <v>20</v>
      </c>
      <c r="B127" s="1557"/>
      <c r="C127" s="1557"/>
      <c r="D127" s="1557"/>
      <c r="E127" s="1557"/>
      <c r="F127" s="1557"/>
      <c r="G127" s="1557"/>
      <c r="H127" s="1557"/>
      <c r="I127" s="1557"/>
      <c r="J127" s="1557"/>
      <c r="K127" s="1557"/>
      <c r="L127" s="1557"/>
      <c r="M127" s="1557"/>
      <c r="N127" s="1557"/>
      <c r="O127" s="1557"/>
    </row>
    <row r="128" spans="1:15">
      <c r="A128" s="458"/>
      <c r="B128" s="458"/>
      <c r="C128" s="458"/>
      <c r="D128" s="458"/>
      <c r="E128" s="459"/>
      <c r="F128" s="458"/>
      <c r="G128" s="460"/>
      <c r="H128" s="458"/>
      <c r="I128" s="458"/>
      <c r="J128" s="458"/>
      <c r="K128" s="458"/>
      <c r="L128" s="458"/>
      <c r="M128" s="458"/>
      <c r="N128" s="458"/>
      <c r="O128" s="458"/>
    </row>
    <row r="129" spans="1:15">
      <c r="A129" s="461" t="s">
        <v>21</v>
      </c>
      <c r="B129" s="461"/>
      <c r="C129" s="461" t="s">
        <v>85</v>
      </c>
      <c r="D129" s="458"/>
      <c r="E129" s="459"/>
      <c r="F129" s="458"/>
      <c r="G129" s="460"/>
      <c r="H129" s="458"/>
      <c r="I129" s="458"/>
      <c r="J129" s="458"/>
      <c r="K129" s="458"/>
      <c r="L129" s="458"/>
      <c r="M129" s="458"/>
      <c r="N129" s="458"/>
      <c r="O129" s="458"/>
    </row>
    <row r="130" spans="1:15">
      <c r="A130" s="721" t="s">
        <v>23</v>
      </c>
      <c r="B130" s="464"/>
      <c r="C130" s="464"/>
      <c r="D130" s="463"/>
      <c r="E130" s="463"/>
      <c r="F130" s="463"/>
      <c r="G130" s="1558" t="s">
        <v>1</v>
      </c>
      <c r="H130" s="1559"/>
      <c r="I130" s="1559"/>
      <c r="J130" s="1559"/>
      <c r="K130" s="1560"/>
      <c r="L130" s="1532" t="s">
        <v>86</v>
      </c>
      <c r="M130" s="1533"/>
      <c r="N130" s="1533"/>
      <c r="O130" s="1534"/>
    </row>
    <row r="131" spans="1:15">
      <c r="A131" s="722" t="s">
        <v>87</v>
      </c>
      <c r="B131" s="723"/>
      <c r="C131" s="723"/>
      <c r="D131" s="459"/>
      <c r="E131" s="459"/>
      <c r="F131" s="459"/>
      <c r="G131" s="467" t="s">
        <v>2</v>
      </c>
      <c r="H131" s="468" t="s">
        <v>3</v>
      </c>
      <c r="I131" s="469"/>
      <c r="J131" s="1535" t="s">
        <v>4</v>
      </c>
      <c r="K131" s="1536"/>
      <c r="L131" s="1537" t="s">
        <v>25</v>
      </c>
      <c r="M131" s="1538"/>
      <c r="N131" s="1538"/>
      <c r="O131" s="1539"/>
    </row>
    <row r="132" spans="1:15">
      <c r="A132" s="1540" t="s">
        <v>26</v>
      </c>
      <c r="B132" s="1526" t="s">
        <v>6</v>
      </c>
      <c r="C132" s="1527"/>
      <c r="D132" s="594"/>
      <c r="E132" s="1543"/>
      <c r="F132" s="1544"/>
      <c r="G132" s="594"/>
      <c r="H132" s="1545" t="s">
        <v>27</v>
      </c>
      <c r="I132" s="1546"/>
      <c r="J132" s="1546"/>
      <c r="K132" s="1546"/>
      <c r="L132" s="1546"/>
      <c r="M132" s="1546"/>
      <c r="N132" s="1546"/>
      <c r="O132" s="1547"/>
    </row>
    <row r="133" spans="1:15">
      <c r="A133" s="1541"/>
      <c r="B133" s="1528"/>
      <c r="C133" s="1529"/>
      <c r="D133" s="471" t="s">
        <v>7</v>
      </c>
      <c r="E133" s="1528" t="s">
        <v>28</v>
      </c>
      <c r="F133" s="1529"/>
      <c r="G133" s="472" t="s">
        <v>8</v>
      </c>
      <c r="H133" s="1548" t="s">
        <v>29</v>
      </c>
      <c r="I133" s="1549"/>
      <c r="J133" s="1548" t="s">
        <v>30</v>
      </c>
      <c r="K133" s="1549"/>
      <c r="L133" s="1548" t="s">
        <v>31</v>
      </c>
      <c r="M133" s="1549"/>
      <c r="N133" s="1548" t="s">
        <v>32</v>
      </c>
      <c r="O133" s="1549"/>
    </row>
    <row r="134" spans="1:15">
      <c r="A134" s="1542"/>
      <c r="B134" s="1530"/>
      <c r="C134" s="1531"/>
      <c r="D134" s="473"/>
      <c r="E134" s="1530"/>
      <c r="F134" s="1531"/>
      <c r="G134" s="474"/>
      <c r="H134" s="475" t="s">
        <v>9</v>
      </c>
      <c r="I134" s="475" t="s">
        <v>10</v>
      </c>
      <c r="J134" s="475" t="s">
        <v>9</v>
      </c>
      <c r="K134" s="475" t="s">
        <v>10</v>
      </c>
      <c r="L134" s="475" t="s">
        <v>9</v>
      </c>
      <c r="M134" s="475" t="s">
        <v>10</v>
      </c>
      <c r="N134" s="475" t="s">
        <v>9</v>
      </c>
      <c r="O134" s="475" t="s">
        <v>10</v>
      </c>
    </row>
    <row r="135" spans="1:15">
      <c r="A135" s="481" t="s">
        <v>83</v>
      </c>
      <c r="B135" s="92" t="s">
        <v>88</v>
      </c>
      <c r="C135" s="724"/>
      <c r="D135" s="725">
        <v>42</v>
      </c>
      <c r="E135" s="726">
        <v>16</v>
      </c>
      <c r="F135" s="727" t="s">
        <v>13</v>
      </c>
      <c r="G135" s="725">
        <f>E135*D135</f>
        <v>672</v>
      </c>
      <c r="H135" s="728">
        <v>4</v>
      </c>
      <c r="I135" s="729">
        <f>H135*D135</f>
        <v>168</v>
      </c>
      <c r="J135" s="728">
        <v>4</v>
      </c>
      <c r="K135" s="729">
        <f>J135*D135</f>
        <v>168</v>
      </c>
      <c r="L135" s="728">
        <v>4</v>
      </c>
      <c r="M135" s="729">
        <f>L135*D135</f>
        <v>168</v>
      </c>
      <c r="N135" s="728">
        <v>4</v>
      </c>
      <c r="O135" s="729">
        <f>N135*D135</f>
        <v>168</v>
      </c>
    </row>
    <row r="136" spans="1:15">
      <c r="A136" s="480" t="s">
        <v>84</v>
      </c>
      <c r="B136" s="92" t="s">
        <v>89</v>
      </c>
      <c r="C136" s="47"/>
      <c r="D136" s="701">
        <v>35</v>
      </c>
      <c r="E136" s="711">
        <v>20</v>
      </c>
      <c r="F136" s="702" t="s">
        <v>13</v>
      </c>
      <c r="G136" s="701">
        <f t="shared" ref="G136:G156" si="5">E136*D136</f>
        <v>700</v>
      </c>
      <c r="H136" s="704">
        <v>5</v>
      </c>
      <c r="I136" s="730">
        <f t="shared" ref="I136:I156" si="6">H136*D136</f>
        <v>175</v>
      </c>
      <c r="J136" s="704">
        <v>5</v>
      </c>
      <c r="K136" s="730">
        <f t="shared" ref="K136:K156" si="7">J136*D136</f>
        <v>175</v>
      </c>
      <c r="L136" s="704">
        <v>5</v>
      </c>
      <c r="M136" s="730">
        <f t="shared" ref="M136:M156" si="8">L136*D136</f>
        <v>175</v>
      </c>
      <c r="N136" s="704">
        <v>5</v>
      </c>
      <c r="O136" s="730">
        <f t="shared" ref="O136:O156" si="9">N136*D136</f>
        <v>175</v>
      </c>
    </row>
    <row r="137" spans="1:15">
      <c r="A137" s="480" t="s">
        <v>90</v>
      </c>
      <c r="B137" s="595" t="s">
        <v>91</v>
      </c>
      <c r="C137" s="47"/>
      <c r="D137" s="701">
        <v>40</v>
      </c>
      <c r="E137" s="711">
        <v>24</v>
      </c>
      <c r="F137" s="702" t="s">
        <v>13</v>
      </c>
      <c r="G137" s="701">
        <f t="shared" si="5"/>
        <v>960</v>
      </c>
      <c r="H137" s="704">
        <v>6</v>
      </c>
      <c r="I137" s="730">
        <f>H137*D137</f>
        <v>240</v>
      </c>
      <c r="J137" s="704">
        <v>6</v>
      </c>
      <c r="K137" s="730">
        <f t="shared" si="7"/>
        <v>240</v>
      </c>
      <c r="L137" s="704">
        <v>6</v>
      </c>
      <c r="M137" s="730">
        <f t="shared" si="8"/>
        <v>240</v>
      </c>
      <c r="N137" s="704">
        <v>6</v>
      </c>
      <c r="O137" s="730">
        <f t="shared" si="9"/>
        <v>240</v>
      </c>
    </row>
    <row r="138" spans="1:15">
      <c r="A138" s="480" t="s">
        <v>92</v>
      </c>
      <c r="B138" s="595" t="s">
        <v>93</v>
      </c>
      <c r="C138" s="47"/>
      <c r="D138" s="701">
        <v>42</v>
      </c>
      <c r="E138" s="711">
        <v>20</v>
      </c>
      <c r="F138" s="702" t="s">
        <v>13</v>
      </c>
      <c r="G138" s="701">
        <f t="shared" si="5"/>
        <v>840</v>
      </c>
      <c r="H138" s="704">
        <v>5</v>
      </c>
      <c r="I138" s="730">
        <f t="shared" si="6"/>
        <v>210</v>
      </c>
      <c r="J138" s="704">
        <v>5</v>
      </c>
      <c r="K138" s="730">
        <f t="shared" si="7"/>
        <v>210</v>
      </c>
      <c r="L138" s="704">
        <v>5</v>
      </c>
      <c r="M138" s="730">
        <f t="shared" si="8"/>
        <v>210</v>
      </c>
      <c r="N138" s="704">
        <v>5</v>
      </c>
      <c r="O138" s="730">
        <f t="shared" si="9"/>
        <v>210</v>
      </c>
    </row>
    <row r="139" spans="1:15">
      <c r="A139" s="480" t="s">
        <v>94</v>
      </c>
      <c r="B139" s="595" t="s">
        <v>95</v>
      </c>
      <c r="C139" s="47"/>
      <c r="D139" s="701">
        <v>50</v>
      </c>
      <c r="E139" s="711">
        <v>20</v>
      </c>
      <c r="F139" s="702" t="s">
        <v>13</v>
      </c>
      <c r="G139" s="701">
        <f t="shared" si="5"/>
        <v>1000</v>
      </c>
      <c r="H139" s="704">
        <v>5</v>
      </c>
      <c r="I139" s="730">
        <f t="shared" si="6"/>
        <v>250</v>
      </c>
      <c r="J139" s="704">
        <v>5</v>
      </c>
      <c r="K139" s="730">
        <f t="shared" si="7"/>
        <v>250</v>
      </c>
      <c r="L139" s="704">
        <v>5</v>
      </c>
      <c r="M139" s="730">
        <f t="shared" si="8"/>
        <v>250</v>
      </c>
      <c r="N139" s="704">
        <v>5</v>
      </c>
      <c r="O139" s="730">
        <f t="shared" si="9"/>
        <v>250</v>
      </c>
    </row>
    <row r="140" spans="1:15">
      <c r="A140" s="480" t="s">
        <v>96</v>
      </c>
      <c r="B140" s="595" t="s">
        <v>97</v>
      </c>
      <c r="C140" s="47"/>
      <c r="D140" s="701">
        <v>53</v>
      </c>
      <c r="E140" s="711">
        <v>20</v>
      </c>
      <c r="F140" s="702" t="s">
        <v>13</v>
      </c>
      <c r="G140" s="701">
        <f t="shared" si="5"/>
        <v>1060</v>
      </c>
      <c r="H140" s="704">
        <v>5</v>
      </c>
      <c r="I140" s="730">
        <f t="shared" si="6"/>
        <v>265</v>
      </c>
      <c r="J140" s="704">
        <v>5</v>
      </c>
      <c r="K140" s="730">
        <f t="shared" si="7"/>
        <v>265</v>
      </c>
      <c r="L140" s="704">
        <v>5</v>
      </c>
      <c r="M140" s="730">
        <f t="shared" si="8"/>
        <v>265</v>
      </c>
      <c r="N140" s="704">
        <v>5</v>
      </c>
      <c r="O140" s="730">
        <f t="shared" si="9"/>
        <v>265</v>
      </c>
    </row>
    <row r="141" spans="1:15">
      <c r="A141" s="480" t="s">
        <v>98</v>
      </c>
      <c r="B141" s="595" t="s">
        <v>99</v>
      </c>
      <c r="C141" s="47"/>
      <c r="D141" s="701">
        <v>57</v>
      </c>
      <c r="E141" s="711">
        <v>20</v>
      </c>
      <c r="F141" s="702" t="s">
        <v>13</v>
      </c>
      <c r="G141" s="701">
        <f t="shared" si="5"/>
        <v>1140</v>
      </c>
      <c r="H141" s="704">
        <v>5</v>
      </c>
      <c r="I141" s="730">
        <f t="shared" si="6"/>
        <v>285</v>
      </c>
      <c r="J141" s="704">
        <v>5</v>
      </c>
      <c r="K141" s="730">
        <f t="shared" si="7"/>
        <v>285</v>
      </c>
      <c r="L141" s="704">
        <v>5</v>
      </c>
      <c r="M141" s="730">
        <f t="shared" si="8"/>
        <v>285</v>
      </c>
      <c r="N141" s="704">
        <v>5</v>
      </c>
      <c r="O141" s="730">
        <f t="shared" si="9"/>
        <v>285</v>
      </c>
    </row>
    <row r="142" spans="1:15">
      <c r="A142" s="480" t="s">
        <v>100</v>
      </c>
      <c r="B142" s="595" t="s">
        <v>101</v>
      </c>
      <c r="C142" s="47"/>
      <c r="D142" s="701">
        <v>75</v>
      </c>
      <c r="E142" s="711">
        <v>20</v>
      </c>
      <c r="F142" s="702" t="s">
        <v>13</v>
      </c>
      <c r="G142" s="701">
        <f t="shared" si="5"/>
        <v>1500</v>
      </c>
      <c r="H142" s="704">
        <v>5</v>
      </c>
      <c r="I142" s="730">
        <f t="shared" si="6"/>
        <v>375</v>
      </c>
      <c r="J142" s="704">
        <v>5</v>
      </c>
      <c r="K142" s="730">
        <f t="shared" si="7"/>
        <v>375</v>
      </c>
      <c r="L142" s="704">
        <v>5</v>
      </c>
      <c r="M142" s="730">
        <f t="shared" si="8"/>
        <v>375</v>
      </c>
      <c r="N142" s="704">
        <v>5</v>
      </c>
      <c r="O142" s="730">
        <f t="shared" si="9"/>
        <v>375</v>
      </c>
    </row>
    <row r="143" spans="1:15">
      <c r="A143" s="480" t="s">
        <v>102</v>
      </c>
      <c r="B143" s="595" t="s">
        <v>103</v>
      </c>
      <c r="C143" s="47"/>
      <c r="D143" s="701">
        <v>253</v>
      </c>
      <c r="E143" s="711">
        <v>8</v>
      </c>
      <c r="F143" s="702" t="s">
        <v>14</v>
      </c>
      <c r="G143" s="701">
        <f t="shared" si="5"/>
        <v>2024</v>
      </c>
      <c r="H143" s="704">
        <v>2</v>
      </c>
      <c r="I143" s="730">
        <f t="shared" si="6"/>
        <v>506</v>
      </c>
      <c r="J143" s="704">
        <v>2</v>
      </c>
      <c r="K143" s="730">
        <f t="shared" si="7"/>
        <v>506</v>
      </c>
      <c r="L143" s="704">
        <v>2</v>
      </c>
      <c r="M143" s="730">
        <f t="shared" si="8"/>
        <v>506</v>
      </c>
      <c r="N143" s="704">
        <v>2</v>
      </c>
      <c r="O143" s="730">
        <f t="shared" si="9"/>
        <v>506</v>
      </c>
    </row>
    <row r="144" spans="1:15">
      <c r="A144" s="480" t="s">
        <v>104</v>
      </c>
      <c r="B144" s="595" t="s">
        <v>105</v>
      </c>
      <c r="C144" s="47"/>
      <c r="D144" s="701">
        <v>583</v>
      </c>
      <c r="E144" s="711">
        <v>20</v>
      </c>
      <c r="F144" s="706" t="s">
        <v>37</v>
      </c>
      <c r="G144" s="701">
        <f t="shared" si="5"/>
        <v>11660</v>
      </c>
      <c r="H144" s="704">
        <v>5</v>
      </c>
      <c r="I144" s="730">
        <f t="shared" si="6"/>
        <v>2915</v>
      </c>
      <c r="J144" s="704">
        <v>5</v>
      </c>
      <c r="K144" s="730">
        <f t="shared" si="7"/>
        <v>2915</v>
      </c>
      <c r="L144" s="704">
        <v>5</v>
      </c>
      <c r="M144" s="730">
        <f t="shared" si="8"/>
        <v>2915</v>
      </c>
      <c r="N144" s="704">
        <v>5</v>
      </c>
      <c r="O144" s="730">
        <f t="shared" si="9"/>
        <v>2915</v>
      </c>
    </row>
    <row r="145" spans="1:15">
      <c r="A145" s="480" t="s">
        <v>106</v>
      </c>
      <c r="B145" s="708" t="s">
        <v>107</v>
      </c>
      <c r="C145" s="47"/>
      <c r="D145" s="701">
        <v>37</v>
      </c>
      <c r="E145" s="731">
        <v>20</v>
      </c>
      <c r="F145" s="701" t="s">
        <v>13</v>
      </c>
      <c r="G145" s="701">
        <f t="shared" si="5"/>
        <v>740</v>
      </c>
      <c r="H145" s="704">
        <v>5</v>
      </c>
      <c r="I145" s="730">
        <f t="shared" si="6"/>
        <v>185</v>
      </c>
      <c r="J145" s="704">
        <v>5</v>
      </c>
      <c r="K145" s="730">
        <f t="shared" si="7"/>
        <v>185</v>
      </c>
      <c r="L145" s="704">
        <v>5</v>
      </c>
      <c r="M145" s="730">
        <f t="shared" si="8"/>
        <v>185</v>
      </c>
      <c r="N145" s="704">
        <v>5</v>
      </c>
      <c r="O145" s="730">
        <f t="shared" si="9"/>
        <v>185</v>
      </c>
    </row>
    <row r="146" spans="1:15">
      <c r="A146" s="480" t="s">
        <v>108</v>
      </c>
      <c r="B146" s="595" t="s">
        <v>109</v>
      </c>
      <c r="C146" s="47"/>
      <c r="D146" s="701">
        <v>57</v>
      </c>
      <c r="E146" s="731">
        <v>12</v>
      </c>
      <c r="F146" s="701" t="s">
        <v>13</v>
      </c>
      <c r="G146" s="701">
        <f t="shared" si="5"/>
        <v>684</v>
      </c>
      <c r="H146" s="710">
        <v>3</v>
      </c>
      <c r="I146" s="730">
        <f t="shared" si="6"/>
        <v>171</v>
      </c>
      <c r="J146" s="710">
        <v>3</v>
      </c>
      <c r="K146" s="730">
        <f t="shared" si="7"/>
        <v>171</v>
      </c>
      <c r="L146" s="704">
        <v>3</v>
      </c>
      <c r="M146" s="730">
        <f t="shared" si="8"/>
        <v>171</v>
      </c>
      <c r="N146" s="704">
        <v>3</v>
      </c>
      <c r="O146" s="730">
        <f t="shared" si="9"/>
        <v>171</v>
      </c>
    </row>
    <row r="147" spans="1:15">
      <c r="A147" s="480" t="s">
        <v>110</v>
      </c>
      <c r="B147" s="595" t="s">
        <v>111</v>
      </c>
      <c r="C147" s="47"/>
      <c r="D147" s="701">
        <v>85</v>
      </c>
      <c r="E147" s="731">
        <v>12</v>
      </c>
      <c r="F147" s="701" t="s">
        <v>13</v>
      </c>
      <c r="G147" s="701">
        <f t="shared" si="5"/>
        <v>1020</v>
      </c>
      <c r="H147" s="710">
        <v>3</v>
      </c>
      <c r="I147" s="730">
        <f t="shared" si="6"/>
        <v>255</v>
      </c>
      <c r="J147" s="710">
        <v>3</v>
      </c>
      <c r="K147" s="730">
        <f t="shared" si="7"/>
        <v>255</v>
      </c>
      <c r="L147" s="704">
        <v>3</v>
      </c>
      <c r="M147" s="730">
        <f t="shared" si="8"/>
        <v>255</v>
      </c>
      <c r="N147" s="704">
        <v>3</v>
      </c>
      <c r="O147" s="730">
        <f t="shared" si="9"/>
        <v>255</v>
      </c>
    </row>
    <row r="148" spans="1:15">
      <c r="A148" s="480" t="s">
        <v>112</v>
      </c>
      <c r="B148" s="595" t="s">
        <v>113</v>
      </c>
      <c r="C148" s="47"/>
      <c r="D148" s="701">
        <v>132</v>
      </c>
      <c r="E148" s="731">
        <v>12</v>
      </c>
      <c r="F148" s="701" t="s">
        <v>13</v>
      </c>
      <c r="G148" s="701">
        <f t="shared" si="5"/>
        <v>1584</v>
      </c>
      <c r="H148" s="710">
        <v>3</v>
      </c>
      <c r="I148" s="730">
        <f t="shared" si="6"/>
        <v>396</v>
      </c>
      <c r="J148" s="710">
        <v>3</v>
      </c>
      <c r="K148" s="730">
        <f t="shared" si="7"/>
        <v>396</v>
      </c>
      <c r="L148" s="704">
        <v>3</v>
      </c>
      <c r="M148" s="730">
        <f t="shared" si="8"/>
        <v>396</v>
      </c>
      <c r="N148" s="704">
        <v>3</v>
      </c>
      <c r="O148" s="730">
        <f t="shared" si="9"/>
        <v>396</v>
      </c>
    </row>
    <row r="149" spans="1:15">
      <c r="A149" s="480" t="s">
        <v>114</v>
      </c>
      <c r="B149" s="92" t="s">
        <v>115</v>
      </c>
      <c r="C149" s="47"/>
      <c r="D149" s="701">
        <v>15</v>
      </c>
      <c r="E149" s="711">
        <v>48</v>
      </c>
      <c r="F149" s="706" t="s">
        <v>13</v>
      </c>
      <c r="G149" s="701">
        <f t="shared" si="5"/>
        <v>720</v>
      </c>
      <c r="H149" s="710">
        <v>12</v>
      </c>
      <c r="I149" s="730">
        <f t="shared" si="6"/>
        <v>180</v>
      </c>
      <c r="J149" s="710">
        <v>12</v>
      </c>
      <c r="K149" s="730">
        <f t="shared" si="7"/>
        <v>180</v>
      </c>
      <c r="L149" s="704">
        <v>12</v>
      </c>
      <c r="M149" s="730">
        <f t="shared" si="8"/>
        <v>180</v>
      </c>
      <c r="N149" s="704">
        <v>12</v>
      </c>
      <c r="O149" s="730">
        <f t="shared" si="9"/>
        <v>180</v>
      </c>
    </row>
    <row r="150" spans="1:15" ht="15" thickBot="1">
      <c r="A150" s="480" t="s">
        <v>116</v>
      </c>
      <c r="B150" s="92" t="s">
        <v>117</v>
      </c>
      <c r="C150" s="47"/>
      <c r="D150" s="701">
        <v>49</v>
      </c>
      <c r="E150" s="711">
        <v>16</v>
      </c>
      <c r="F150" s="706" t="s">
        <v>13</v>
      </c>
      <c r="G150" s="732">
        <f t="shared" si="5"/>
        <v>784</v>
      </c>
      <c r="H150" s="710">
        <v>4</v>
      </c>
      <c r="I150" s="733">
        <f t="shared" si="6"/>
        <v>196</v>
      </c>
      <c r="J150" s="710">
        <v>4</v>
      </c>
      <c r="K150" s="733">
        <f t="shared" si="7"/>
        <v>196</v>
      </c>
      <c r="L150" s="710">
        <v>4</v>
      </c>
      <c r="M150" s="733">
        <f t="shared" si="8"/>
        <v>196</v>
      </c>
      <c r="N150" s="710">
        <v>4</v>
      </c>
      <c r="O150" s="733">
        <f t="shared" si="9"/>
        <v>196</v>
      </c>
    </row>
    <row r="151" spans="1:15" ht="15" thickTop="1">
      <c r="A151" s="480"/>
      <c r="B151" s="92"/>
      <c r="C151" s="47"/>
      <c r="D151" s="701"/>
      <c r="E151" s="595"/>
      <c r="F151" s="734"/>
      <c r="G151" s="735">
        <f>SUM(G127:G150)</f>
        <v>27088</v>
      </c>
      <c r="H151" s="736"/>
      <c r="I151" s="735">
        <f>SUM(I127:I150)</f>
        <v>6772</v>
      </c>
      <c r="J151" s="737"/>
      <c r="K151" s="738">
        <f>SUM(K127:K150)</f>
        <v>6772</v>
      </c>
      <c r="L151" s="737"/>
      <c r="M151" s="738">
        <f>SUM(M127:M150)</f>
        <v>6772</v>
      </c>
      <c r="N151" s="737"/>
      <c r="O151" s="738">
        <f>SUM(O127:O150)</f>
        <v>6772</v>
      </c>
    </row>
    <row r="152" spans="1:15">
      <c r="A152" s="480"/>
      <c r="B152" s="1567" t="s">
        <v>64</v>
      </c>
      <c r="C152" s="1568"/>
      <c r="D152" s="706"/>
      <c r="E152" s="595"/>
      <c r="F152" s="734"/>
      <c r="G152" s="740">
        <v>188556</v>
      </c>
      <c r="H152" s="741"/>
      <c r="I152" s="742">
        <v>47139</v>
      </c>
      <c r="J152" s="461"/>
      <c r="K152" s="743">
        <v>47139</v>
      </c>
      <c r="L152" s="491"/>
      <c r="M152" s="743">
        <v>47139</v>
      </c>
      <c r="N152" s="491"/>
      <c r="O152" s="743">
        <v>47139</v>
      </c>
    </row>
    <row r="153" spans="1:15">
      <c r="A153" s="480"/>
      <c r="B153" s="92"/>
      <c r="C153" s="47"/>
      <c r="D153" s="706"/>
      <c r="E153" s="595"/>
      <c r="F153" s="734"/>
      <c r="G153" s="701">
        <f t="shared" si="5"/>
        <v>0</v>
      </c>
      <c r="H153" s="733"/>
      <c r="I153" s="730">
        <f t="shared" si="6"/>
        <v>0</v>
      </c>
      <c r="J153" s="713"/>
      <c r="K153" s="730">
        <f t="shared" si="7"/>
        <v>0</v>
      </c>
      <c r="L153" s="489"/>
      <c r="M153" s="730">
        <f t="shared" si="8"/>
        <v>0</v>
      </c>
      <c r="N153" s="489"/>
      <c r="O153" s="730">
        <f t="shared" si="9"/>
        <v>0</v>
      </c>
    </row>
    <row r="154" spans="1:15">
      <c r="A154" s="480"/>
      <c r="B154" s="1567" t="s">
        <v>64</v>
      </c>
      <c r="C154" s="1568"/>
      <c r="D154" s="706"/>
      <c r="E154" s="595"/>
      <c r="F154" s="734"/>
      <c r="G154" s="491">
        <v>182156</v>
      </c>
      <c r="H154" s="733"/>
      <c r="I154" s="742">
        <v>45539</v>
      </c>
      <c r="J154" s="743"/>
      <c r="K154" s="742">
        <v>45539</v>
      </c>
      <c r="L154" s="491"/>
      <c r="M154" s="742">
        <v>45539</v>
      </c>
      <c r="N154" s="491"/>
      <c r="O154" s="742">
        <v>45539</v>
      </c>
    </row>
    <row r="155" spans="1:15">
      <c r="A155" s="480"/>
      <c r="B155" s="92"/>
      <c r="C155" s="47"/>
      <c r="D155" s="706"/>
      <c r="E155" s="595"/>
      <c r="F155" s="734"/>
      <c r="G155" s="739">
        <f t="shared" si="5"/>
        <v>0</v>
      </c>
      <c r="H155" s="733"/>
      <c r="I155" s="730">
        <f t="shared" si="6"/>
        <v>0</v>
      </c>
      <c r="J155" s="713"/>
      <c r="K155" s="730">
        <f t="shared" si="7"/>
        <v>0</v>
      </c>
      <c r="L155" s="489"/>
      <c r="M155" s="730">
        <f t="shared" si="8"/>
        <v>0</v>
      </c>
      <c r="N155" s="489"/>
      <c r="O155" s="730">
        <f t="shared" si="9"/>
        <v>0</v>
      </c>
    </row>
    <row r="156" spans="1:15" ht="15" thickBot="1">
      <c r="A156" s="482"/>
      <c r="B156" s="595"/>
      <c r="C156" s="47"/>
      <c r="D156" s="706"/>
      <c r="E156" s="744"/>
      <c r="F156" s="745"/>
      <c r="G156" s="701">
        <f t="shared" si="5"/>
        <v>0</v>
      </c>
      <c r="H156" s="746"/>
      <c r="I156" s="747">
        <f t="shared" si="6"/>
        <v>0</v>
      </c>
      <c r="J156" s="746"/>
      <c r="K156" s="747">
        <f t="shared" si="7"/>
        <v>0</v>
      </c>
      <c r="L156" s="746"/>
      <c r="M156" s="747">
        <f t="shared" si="8"/>
        <v>0</v>
      </c>
      <c r="N156" s="746"/>
      <c r="O156" s="747">
        <f t="shared" si="9"/>
        <v>0</v>
      </c>
    </row>
    <row r="157" spans="1:15" ht="15" thickTop="1">
      <c r="A157" s="492" t="s">
        <v>16</v>
      </c>
      <c r="B157" s="1550"/>
      <c r="C157" s="1551"/>
      <c r="D157" s="483"/>
      <c r="E157" s="484"/>
      <c r="F157" s="485"/>
      <c r="G157" s="486">
        <v>397800</v>
      </c>
      <c r="H157" s="487"/>
      <c r="I157" s="486">
        <v>99450</v>
      </c>
      <c r="J157" s="487"/>
      <c r="K157" s="486">
        <v>99450</v>
      </c>
      <c r="L157" s="487"/>
      <c r="M157" s="486">
        <v>99450</v>
      </c>
      <c r="N157" s="487"/>
      <c r="O157" s="486">
        <v>99450</v>
      </c>
    </row>
    <row r="158" spans="1:15">
      <c r="A158" s="1554"/>
      <c r="B158" s="1555"/>
      <c r="C158" s="1555"/>
      <c r="D158" s="1555"/>
      <c r="E158" s="1555"/>
      <c r="F158" s="1555"/>
      <c r="G158" s="1555"/>
      <c r="H158" s="1555"/>
      <c r="I158" s="1555"/>
      <c r="J158" s="1555"/>
      <c r="K158" s="1555"/>
      <c r="L158" s="1555"/>
      <c r="M158" s="463"/>
      <c r="N158" s="463"/>
      <c r="O158" s="714"/>
    </row>
    <row r="159" spans="1:15">
      <c r="A159" s="476"/>
      <c r="B159" s="71" t="s">
        <v>17</v>
      </c>
      <c r="C159" s="459"/>
      <c r="D159" s="459"/>
      <c r="E159" s="459"/>
      <c r="F159" s="459"/>
      <c r="G159" s="477"/>
      <c r="H159" s="459"/>
      <c r="I159" s="459"/>
      <c r="J159" s="459"/>
      <c r="K159" s="459"/>
      <c r="L159" s="459"/>
      <c r="M159" s="459"/>
      <c r="N159" s="459"/>
      <c r="O159" s="478"/>
    </row>
    <row r="160" spans="1:15">
      <c r="A160" s="476"/>
      <c r="B160" s="459"/>
      <c r="C160" s="459"/>
      <c r="D160" s="459"/>
      <c r="E160" s="459"/>
      <c r="F160" s="459"/>
      <c r="G160" s="477"/>
      <c r="H160" s="459"/>
      <c r="I160" s="459"/>
      <c r="J160" s="459"/>
      <c r="K160" s="459"/>
      <c r="L160" s="459"/>
      <c r="M160" s="459"/>
      <c r="N160" s="459"/>
      <c r="O160" s="478"/>
    </row>
    <row r="161" spans="1:15">
      <c r="A161" s="1552"/>
      <c r="B161" s="1553"/>
      <c r="C161" s="1553"/>
      <c r="D161" s="1553"/>
      <c r="E161" s="1553"/>
      <c r="F161" s="1553"/>
      <c r="G161" s="1553"/>
      <c r="H161" s="1553"/>
      <c r="I161" s="73" t="s">
        <v>65</v>
      </c>
      <c r="J161" s="73"/>
      <c r="K161" s="1564" t="s">
        <v>66</v>
      </c>
      <c r="L161" s="1564"/>
      <c r="M161" s="1564"/>
      <c r="N161" s="459"/>
      <c r="O161" s="478"/>
    </row>
    <row r="162" spans="1:15">
      <c r="A162" s="1565"/>
      <c r="B162" s="1556"/>
      <c r="C162" s="1556"/>
      <c r="D162" s="1556"/>
      <c r="E162" s="1556"/>
      <c r="F162" s="1556"/>
      <c r="G162" s="1556"/>
      <c r="H162" s="1556"/>
      <c r="I162" s="715"/>
      <c r="J162" s="715"/>
      <c r="K162" s="1566" t="s">
        <v>118</v>
      </c>
      <c r="L162" s="1566"/>
      <c r="M162" s="1566"/>
      <c r="N162" s="459"/>
      <c r="O162" s="478"/>
    </row>
    <row r="163" spans="1:15">
      <c r="A163" s="465"/>
      <c r="B163" s="466"/>
      <c r="C163" s="466"/>
      <c r="D163" s="1563"/>
      <c r="E163" s="1563"/>
      <c r="F163" s="1563"/>
      <c r="G163" s="1563"/>
      <c r="H163" s="1563"/>
      <c r="I163" s="466"/>
      <c r="J163" s="466"/>
      <c r="K163" s="466"/>
      <c r="L163" s="466"/>
      <c r="M163" s="466"/>
      <c r="N163" s="466"/>
      <c r="O163" s="720"/>
    </row>
  </sheetData>
  <mergeCells count="82">
    <mergeCell ref="B14:C14"/>
    <mergeCell ref="D163:H163"/>
    <mergeCell ref="A161:C161"/>
    <mergeCell ref="D161:H161"/>
    <mergeCell ref="K161:M161"/>
    <mergeCell ref="A162:C162"/>
    <mergeCell ref="D162:H162"/>
    <mergeCell ref="K162:M162"/>
    <mergeCell ref="B152:C152"/>
    <mergeCell ref="B154:C154"/>
    <mergeCell ref="B157:C157"/>
    <mergeCell ref="A158:C158"/>
    <mergeCell ref="D158:H158"/>
    <mergeCell ref="A132:A134"/>
    <mergeCell ref="I158:L158"/>
    <mergeCell ref="A119:C119"/>
    <mergeCell ref="D119:H119"/>
    <mergeCell ref="K119:M119"/>
    <mergeCell ref="A126:O126"/>
    <mergeCell ref="A127:O127"/>
    <mergeCell ref="E134:F134"/>
    <mergeCell ref="G130:K130"/>
    <mergeCell ref="L130:O130"/>
    <mergeCell ref="J131:K131"/>
    <mergeCell ref="L131:O131"/>
    <mergeCell ref="H132:O132"/>
    <mergeCell ref="E133:F133"/>
    <mergeCell ref="H133:I133"/>
    <mergeCell ref="J133:K133"/>
    <mergeCell ref="E132:F132"/>
    <mergeCell ref="L133:M133"/>
    <mergeCell ref="N133:O133"/>
    <mergeCell ref="D118:H118"/>
    <mergeCell ref="K118:M118"/>
    <mergeCell ref="A115:C115"/>
    <mergeCell ref="D115:H115"/>
    <mergeCell ref="I115:L115"/>
    <mergeCell ref="B132:C134"/>
    <mergeCell ref="L89:O89"/>
    <mergeCell ref="J90:K90"/>
    <mergeCell ref="L90:O90"/>
    <mergeCell ref="A91:A93"/>
    <mergeCell ref="B91:C93"/>
    <mergeCell ref="E91:F91"/>
    <mergeCell ref="H91:O91"/>
    <mergeCell ref="E92:F92"/>
    <mergeCell ref="H92:I92"/>
    <mergeCell ref="J92:K92"/>
    <mergeCell ref="L92:M92"/>
    <mergeCell ref="N92:O92"/>
    <mergeCell ref="E93:F93"/>
    <mergeCell ref="B114:C114"/>
    <mergeCell ref="A118:C118"/>
    <mergeCell ref="A86:O86"/>
    <mergeCell ref="B49:C49"/>
    <mergeCell ref="A50:C50"/>
    <mergeCell ref="D50:H50"/>
    <mergeCell ref="I50:L50"/>
    <mergeCell ref="A53:C53"/>
    <mergeCell ref="D53:H53"/>
    <mergeCell ref="K53:M53"/>
    <mergeCell ref="A54:C54"/>
    <mergeCell ref="D54:H54"/>
    <mergeCell ref="K54:M54"/>
    <mergeCell ref="D55:H55"/>
    <mergeCell ref="A85:O85"/>
    <mergeCell ref="A9:A11"/>
    <mergeCell ref="B9:C11"/>
    <mergeCell ref="E9:F9"/>
    <mergeCell ref="H9:O9"/>
    <mergeCell ref="E10:F10"/>
    <mergeCell ref="H10:I10"/>
    <mergeCell ref="J10:K10"/>
    <mergeCell ref="L10:M10"/>
    <mergeCell ref="N10:O10"/>
    <mergeCell ref="E11:F11"/>
    <mergeCell ref="A3:O3"/>
    <mergeCell ref="A4:O4"/>
    <mergeCell ref="G7:K7"/>
    <mergeCell ref="L7:O7"/>
    <mergeCell ref="J8:K8"/>
    <mergeCell ref="L8:O8"/>
  </mergeCells>
  <pageMargins left="0.7" right="0.7" top="0.75" bottom="0.75" header="0.3" footer="0.3"/>
  <pageSetup paperSize="5" scale="85" orientation="landscape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S114"/>
  <sheetViews>
    <sheetView tabSelected="1" workbookViewId="0">
      <selection activeCell="Q72" sqref="Q72"/>
    </sheetView>
  </sheetViews>
  <sheetFormatPr defaultRowHeight="14.4"/>
  <cols>
    <col min="1" max="1" width="5.6640625" customWidth="1"/>
    <col min="4" max="4" width="8.109375" customWidth="1"/>
    <col min="5" max="5" width="3.6640625" customWidth="1"/>
    <col min="6" max="6" width="6.5546875" customWidth="1"/>
    <col min="7" max="7" width="3" customWidth="1"/>
    <col min="8" max="8" width="5.44140625" customWidth="1"/>
    <col min="9" max="9" width="9" customWidth="1"/>
    <col min="11" max="11" width="3.109375" customWidth="1"/>
    <col min="12" max="12" width="10.33203125" customWidth="1"/>
    <col min="13" max="13" width="12.44140625" customWidth="1"/>
    <col min="14" max="14" width="9.44140625" customWidth="1"/>
    <col min="15" max="15" width="12.109375" customWidth="1"/>
    <col min="16" max="16" width="4.88671875" customWidth="1"/>
    <col min="17" max="17" width="12.44140625" customWidth="1"/>
    <col min="18" max="18" width="8" customWidth="1"/>
    <col min="19" max="19" width="13.109375" customWidth="1"/>
    <col min="20" max="20" width="9.109375" customWidth="1"/>
  </cols>
  <sheetData>
    <row r="1" spans="1:19">
      <c r="A1" s="332" t="s">
        <v>254</v>
      </c>
      <c r="B1" s="332"/>
      <c r="C1" s="332"/>
      <c r="D1" s="332"/>
      <c r="E1" s="332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</row>
    <row r="2" spans="1:19" ht="18">
      <c r="A2" s="1814" t="s">
        <v>19</v>
      </c>
      <c r="B2" s="1814"/>
      <c r="C2" s="1814"/>
      <c r="D2" s="1814"/>
      <c r="E2" s="1814"/>
      <c r="F2" s="1814"/>
      <c r="G2" s="1814"/>
      <c r="H2" s="1814"/>
      <c r="I2" s="1814"/>
      <c r="J2" s="1814"/>
      <c r="K2" s="1814"/>
      <c r="L2" s="1814"/>
      <c r="M2" s="1814"/>
      <c r="N2" s="1814"/>
      <c r="O2" s="1814"/>
      <c r="P2" s="1814"/>
      <c r="Q2" s="1814"/>
      <c r="R2" s="1814"/>
      <c r="S2" s="1814"/>
    </row>
    <row r="3" spans="1:19">
      <c r="A3" s="3"/>
      <c r="B3" s="3"/>
      <c r="C3" s="3"/>
      <c r="D3" s="3"/>
      <c r="E3" s="3"/>
      <c r="F3" s="3"/>
      <c r="G3" s="3"/>
      <c r="H3" s="334" t="s">
        <v>255</v>
      </c>
      <c r="I3" s="334"/>
      <c r="J3" s="334"/>
      <c r="K3" s="3"/>
      <c r="L3" s="3"/>
      <c r="M3" s="3"/>
      <c r="N3" s="3"/>
      <c r="O3" s="3"/>
      <c r="P3" s="3"/>
      <c r="Q3" s="3"/>
      <c r="R3" s="3"/>
      <c r="S3" s="3"/>
    </row>
    <row r="4" spans="1:19">
      <c r="A4" s="3"/>
      <c r="B4" s="3"/>
      <c r="C4" s="3"/>
      <c r="D4" s="3"/>
      <c r="E4" s="3"/>
      <c r="F4" s="3"/>
      <c r="G4" s="3"/>
      <c r="H4" s="334"/>
      <c r="I4" s="334"/>
      <c r="J4" s="334"/>
      <c r="K4" s="3"/>
      <c r="L4" s="3"/>
      <c r="M4" s="3"/>
      <c r="N4" s="3"/>
      <c r="O4" s="3"/>
      <c r="P4" s="3"/>
      <c r="Q4" s="3"/>
      <c r="R4" s="3"/>
      <c r="S4" s="3"/>
    </row>
    <row r="5" spans="1:19">
      <c r="A5" s="2" t="s">
        <v>256</v>
      </c>
      <c r="B5" s="2"/>
      <c r="C5" s="2"/>
      <c r="D5" s="2"/>
      <c r="E5" s="2"/>
      <c r="F5" s="335" t="s">
        <v>713</v>
      </c>
      <c r="G5" s="335"/>
      <c r="H5" s="335"/>
      <c r="I5" s="335"/>
      <c r="J5" s="336"/>
      <c r="K5" s="2"/>
      <c r="L5" s="2"/>
      <c r="M5" s="2"/>
      <c r="N5" s="2"/>
      <c r="O5" s="2"/>
      <c r="P5" s="2"/>
      <c r="Q5" s="2"/>
      <c r="R5" s="2"/>
      <c r="S5" s="2"/>
    </row>
    <row r="6" spans="1:19">
      <c r="A6" s="337" t="s">
        <v>125</v>
      </c>
      <c r="B6" s="338"/>
      <c r="C6" s="3"/>
      <c r="D6" s="3"/>
      <c r="E6" s="3"/>
      <c r="F6" s="3"/>
      <c r="G6" s="3"/>
      <c r="H6" s="3"/>
      <c r="I6" s="3"/>
      <c r="J6" s="339" t="s">
        <v>1</v>
      </c>
      <c r="K6" s="340"/>
      <c r="L6" s="2"/>
      <c r="M6" s="2"/>
      <c r="N6" s="2"/>
      <c r="O6" s="18"/>
      <c r="P6" s="338" t="s">
        <v>257</v>
      </c>
      <c r="Q6" s="338"/>
      <c r="R6" s="338"/>
      <c r="S6" s="22"/>
    </row>
    <row r="7" spans="1:19">
      <c r="A7" s="337" t="s">
        <v>258</v>
      </c>
      <c r="B7" s="338"/>
      <c r="C7" s="341" t="s">
        <v>714</v>
      </c>
      <c r="D7" s="341"/>
      <c r="E7" s="341"/>
      <c r="F7" s="3"/>
      <c r="G7" s="3"/>
      <c r="H7" s="3"/>
      <c r="I7" s="3"/>
      <c r="J7" s="342" t="s">
        <v>2</v>
      </c>
      <c r="K7" s="343"/>
      <c r="L7" s="1812" t="s">
        <v>3</v>
      </c>
      <c r="M7" s="1813"/>
      <c r="N7" s="1812" t="s">
        <v>4</v>
      </c>
      <c r="O7" s="1813"/>
      <c r="P7" s="344" t="s">
        <v>259</v>
      </c>
      <c r="Q7" s="345"/>
      <c r="R7" s="345"/>
      <c r="S7" s="18"/>
    </row>
    <row r="8" spans="1:19">
      <c r="A8" s="1815" t="s">
        <v>128</v>
      </c>
      <c r="B8" s="1818" t="s">
        <v>158</v>
      </c>
      <c r="C8" s="1819"/>
      <c r="D8" s="1819"/>
      <c r="E8" s="1820"/>
      <c r="F8" s="1818" t="s">
        <v>260</v>
      </c>
      <c r="G8" s="1820"/>
      <c r="H8" s="1818" t="s">
        <v>261</v>
      </c>
      <c r="I8" s="1820"/>
      <c r="J8" s="1818" t="s">
        <v>262</v>
      </c>
      <c r="K8" s="1820"/>
      <c r="L8" s="338"/>
      <c r="M8" s="338"/>
      <c r="N8" s="338"/>
      <c r="O8" s="1827" t="s">
        <v>263</v>
      </c>
      <c r="P8" s="1827"/>
      <c r="Q8" s="338"/>
      <c r="R8" s="338"/>
      <c r="S8" s="776"/>
    </row>
    <row r="9" spans="1:19">
      <c r="A9" s="1816"/>
      <c r="B9" s="1821"/>
      <c r="C9" s="1822"/>
      <c r="D9" s="1822"/>
      <c r="E9" s="1823"/>
      <c r="F9" s="1821"/>
      <c r="G9" s="1823"/>
      <c r="H9" s="1821"/>
      <c r="I9" s="1823"/>
      <c r="J9" s="1821"/>
      <c r="K9" s="1823"/>
      <c r="L9" s="1828" t="s">
        <v>130</v>
      </c>
      <c r="M9" s="1829"/>
      <c r="N9" s="1828" t="s">
        <v>30</v>
      </c>
      <c r="O9" s="1829"/>
      <c r="P9" s="1828" t="s">
        <v>31</v>
      </c>
      <c r="Q9" s="1829"/>
      <c r="R9" s="1828" t="s">
        <v>32</v>
      </c>
      <c r="S9" s="1829"/>
    </row>
    <row r="10" spans="1:19">
      <c r="A10" s="1817"/>
      <c r="B10" s="1824"/>
      <c r="C10" s="1825"/>
      <c r="D10" s="1825"/>
      <c r="E10" s="1826"/>
      <c r="F10" s="1824"/>
      <c r="G10" s="1826"/>
      <c r="H10" s="1824"/>
      <c r="I10" s="1826"/>
      <c r="J10" s="1824"/>
      <c r="K10" s="1826"/>
      <c r="L10" s="876" t="s">
        <v>9</v>
      </c>
      <c r="M10" s="771" t="s">
        <v>10</v>
      </c>
      <c r="N10" s="771" t="s">
        <v>9</v>
      </c>
      <c r="O10" s="877" t="s">
        <v>10</v>
      </c>
      <c r="P10" s="771" t="s">
        <v>9</v>
      </c>
      <c r="Q10" s="877" t="s">
        <v>10</v>
      </c>
      <c r="R10" s="771" t="s">
        <v>9</v>
      </c>
      <c r="S10" s="877" t="s">
        <v>10</v>
      </c>
    </row>
    <row r="11" spans="1:19">
      <c r="A11" s="385"/>
      <c r="B11" s="1809" t="s">
        <v>264</v>
      </c>
      <c r="C11" s="1810"/>
      <c r="D11" s="1810"/>
      <c r="E11" s="1811"/>
      <c r="F11" s="1812"/>
      <c r="G11" s="1813"/>
      <c r="H11" s="590"/>
      <c r="I11" s="879"/>
      <c r="J11" s="880"/>
      <c r="K11" s="1138"/>
      <c r="L11" s="385"/>
      <c r="M11" s="385"/>
      <c r="N11" s="385"/>
      <c r="O11" s="878"/>
      <c r="P11" s="385"/>
      <c r="Q11" s="878"/>
      <c r="R11" s="590"/>
      <c r="S11" s="385"/>
    </row>
    <row r="12" spans="1:19" ht="13.5" customHeight="1">
      <c r="A12" s="881">
        <v>1</v>
      </c>
      <c r="B12" s="1806" t="s">
        <v>284</v>
      </c>
      <c r="C12" s="1807"/>
      <c r="D12" s="1807"/>
      <c r="E12" s="1808"/>
      <c r="F12" s="1798">
        <f>J12/I12</f>
        <v>60</v>
      </c>
      <c r="G12" s="1799"/>
      <c r="H12" s="1112" t="s">
        <v>175</v>
      </c>
      <c r="I12" s="975">
        <v>1</v>
      </c>
      <c r="J12" s="1137">
        <v>60</v>
      </c>
      <c r="K12" s="1139"/>
      <c r="L12" s="975"/>
      <c r="M12" s="1142">
        <f>F12*L12</f>
        <v>0</v>
      </c>
      <c r="N12" s="975">
        <v>1</v>
      </c>
      <c r="O12" s="1142">
        <f>F12*N12</f>
        <v>60</v>
      </c>
      <c r="P12" s="975"/>
      <c r="Q12" s="1142">
        <f>F12*P12</f>
        <v>0</v>
      </c>
      <c r="R12" s="975"/>
      <c r="S12" s="884">
        <f>F12*R12</f>
        <v>0</v>
      </c>
    </row>
    <row r="13" spans="1:19" ht="14.25" customHeight="1">
      <c r="A13" s="881">
        <v>2</v>
      </c>
      <c r="B13" s="1806" t="s">
        <v>716</v>
      </c>
      <c r="C13" s="1807"/>
      <c r="D13" s="1807"/>
      <c r="E13" s="1808"/>
      <c r="F13" s="1798">
        <f t="shared" ref="F13:F19" si="0">J13/I13</f>
        <v>120</v>
      </c>
      <c r="G13" s="1799"/>
      <c r="H13" s="1112" t="s">
        <v>749</v>
      </c>
      <c r="I13" s="975">
        <v>1</v>
      </c>
      <c r="J13" s="1137">
        <v>120</v>
      </c>
      <c r="K13" s="1139"/>
      <c r="L13" s="979"/>
      <c r="M13" s="1142">
        <f t="shared" ref="M13:M61" si="1">F13*L13</f>
        <v>0</v>
      </c>
      <c r="N13" s="979"/>
      <c r="O13" s="1142">
        <f t="shared" ref="O13:O61" si="2">F13*N13</f>
        <v>0</v>
      </c>
      <c r="P13" s="975">
        <v>1</v>
      </c>
      <c r="Q13" s="1142">
        <f t="shared" ref="Q13:Q61" si="3">F13*P13</f>
        <v>120</v>
      </c>
      <c r="R13" s="979"/>
      <c r="S13" s="884">
        <f t="shared" ref="S13:S61" si="4">F13*R13</f>
        <v>0</v>
      </c>
    </row>
    <row r="14" spans="1:19" ht="15" customHeight="1">
      <c r="A14" s="881">
        <v>3</v>
      </c>
      <c r="B14" s="1806" t="s">
        <v>717</v>
      </c>
      <c r="C14" s="1807"/>
      <c r="D14" s="1807"/>
      <c r="E14" s="1808"/>
      <c r="F14" s="1798">
        <f t="shared" si="0"/>
        <v>185</v>
      </c>
      <c r="G14" s="1799"/>
      <c r="H14" s="1112" t="s">
        <v>749</v>
      </c>
      <c r="I14" s="975">
        <v>4</v>
      </c>
      <c r="J14" s="1137">
        <v>740</v>
      </c>
      <c r="K14" s="1139"/>
      <c r="L14" s="978">
        <v>1</v>
      </c>
      <c r="M14" s="1142">
        <f t="shared" si="1"/>
        <v>185</v>
      </c>
      <c r="N14" s="975">
        <v>1</v>
      </c>
      <c r="O14" s="1142">
        <f t="shared" si="2"/>
        <v>185</v>
      </c>
      <c r="P14" s="975">
        <v>1</v>
      </c>
      <c r="Q14" s="1142">
        <f t="shared" si="3"/>
        <v>185</v>
      </c>
      <c r="R14" s="982">
        <v>1</v>
      </c>
      <c r="S14" s="884">
        <f t="shared" si="4"/>
        <v>185</v>
      </c>
    </row>
    <row r="15" spans="1:19" ht="16.5" customHeight="1">
      <c r="A15" s="881">
        <v>4</v>
      </c>
      <c r="B15" s="1806" t="s">
        <v>247</v>
      </c>
      <c r="C15" s="1807"/>
      <c r="D15" s="1807"/>
      <c r="E15" s="1808"/>
      <c r="F15" s="1798">
        <f t="shared" si="0"/>
        <v>10</v>
      </c>
      <c r="G15" s="1799"/>
      <c r="H15" s="1112" t="s">
        <v>135</v>
      </c>
      <c r="I15" s="975">
        <v>2</v>
      </c>
      <c r="J15" s="1137">
        <v>20</v>
      </c>
      <c r="K15" s="1139"/>
      <c r="L15" s="978"/>
      <c r="M15" s="1142">
        <f t="shared" si="1"/>
        <v>0</v>
      </c>
      <c r="N15" s="975">
        <v>2</v>
      </c>
      <c r="O15" s="1142">
        <f t="shared" si="2"/>
        <v>20</v>
      </c>
      <c r="P15" s="975"/>
      <c r="Q15" s="1142">
        <f t="shared" si="3"/>
        <v>0</v>
      </c>
      <c r="R15" s="982"/>
      <c r="S15" s="884">
        <f t="shared" si="4"/>
        <v>0</v>
      </c>
    </row>
    <row r="16" spans="1:19" ht="16.5" customHeight="1">
      <c r="A16" s="881">
        <v>5</v>
      </c>
      <c r="B16" s="1806" t="s">
        <v>147</v>
      </c>
      <c r="C16" s="1807"/>
      <c r="D16" s="1807"/>
      <c r="E16" s="1808"/>
      <c r="F16" s="1798">
        <f t="shared" si="0"/>
        <v>35</v>
      </c>
      <c r="G16" s="1799"/>
      <c r="H16" s="1112" t="s">
        <v>13</v>
      </c>
      <c r="I16" s="975">
        <v>3</v>
      </c>
      <c r="J16" s="1137">
        <v>105</v>
      </c>
      <c r="K16" s="1139"/>
      <c r="L16" s="978"/>
      <c r="M16" s="1142">
        <f t="shared" si="1"/>
        <v>0</v>
      </c>
      <c r="N16" s="978">
        <v>3</v>
      </c>
      <c r="O16" s="1142">
        <f t="shared" si="2"/>
        <v>105</v>
      </c>
      <c r="P16" s="975"/>
      <c r="Q16" s="1142">
        <f t="shared" si="3"/>
        <v>0</v>
      </c>
      <c r="R16" s="982"/>
      <c r="S16" s="884">
        <f t="shared" si="4"/>
        <v>0</v>
      </c>
    </row>
    <row r="17" spans="1:19" ht="15" customHeight="1">
      <c r="A17" s="881">
        <v>6</v>
      </c>
      <c r="B17" s="1806" t="s">
        <v>718</v>
      </c>
      <c r="C17" s="1807"/>
      <c r="D17" s="1807"/>
      <c r="E17" s="1808"/>
      <c r="F17" s="1798">
        <f t="shared" si="0"/>
        <v>2700</v>
      </c>
      <c r="G17" s="1799"/>
      <c r="H17" s="1112" t="s">
        <v>317</v>
      </c>
      <c r="I17" s="975">
        <v>3</v>
      </c>
      <c r="J17" s="1137">
        <v>8100</v>
      </c>
      <c r="K17" s="1139"/>
      <c r="L17" s="978"/>
      <c r="M17" s="1142">
        <f t="shared" si="1"/>
        <v>0</v>
      </c>
      <c r="N17" s="975">
        <v>1</v>
      </c>
      <c r="O17" s="1142">
        <f t="shared" si="2"/>
        <v>2700</v>
      </c>
      <c r="P17" s="975">
        <v>1</v>
      </c>
      <c r="Q17" s="1142">
        <f t="shared" si="3"/>
        <v>2700</v>
      </c>
      <c r="R17" s="982">
        <v>1</v>
      </c>
      <c r="S17" s="884">
        <f t="shared" si="4"/>
        <v>2700</v>
      </c>
    </row>
    <row r="18" spans="1:19">
      <c r="A18" s="881">
        <v>7</v>
      </c>
      <c r="B18" s="1795" t="s">
        <v>719</v>
      </c>
      <c r="C18" s="1796"/>
      <c r="D18" s="1796"/>
      <c r="E18" s="1797"/>
      <c r="F18" s="1798">
        <f t="shared" si="0"/>
        <v>200</v>
      </c>
      <c r="G18" s="1799"/>
      <c r="H18" s="1135" t="s">
        <v>749</v>
      </c>
      <c r="I18" s="1136">
        <v>5</v>
      </c>
      <c r="J18" s="1137">
        <v>1000</v>
      </c>
      <c r="K18" s="1139"/>
      <c r="L18" s="978">
        <v>2</v>
      </c>
      <c r="M18" s="1142">
        <f t="shared" si="1"/>
        <v>400</v>
      </c>
      <c r="N18" s="975">
        <v>1</v>
      </c>
      <c r="O18" s="1142">
        <f t="shared" si="2"/>
        <v>200</v>
      </c>
      <c r="P18" s="975">
        <v>1</v>
      </c>
      <c r="Q18" s="1142">
        <f t="shared" si="3"/>
        <v>200</v>
      </c>
      <c r="R18" s="982">
        <v>1</v>
      </c>
      <c r="S18" s="884">
        <f t="shared" si="4"/>
        <v>200</v>
      </c>
    </row>
    <row r="19" spans="1:19">
      <c r="A19" s="881">
        <v>8</v>
      </c>
      <c r="B19" s="1795" t="s">
        <v>600</v>
      </c>
      <c r="C19" s="1796"/>
      <c r="D19" s="1796"/>
      <c r="E19" s="1797"/>
      <c r="F19" s="1798">
        <f t="shared" si="0"/>
        <v>75</v>
      </c>
      <c r="G19" s="1799"/>
      <c r="H19" s="1135" t="s">
        <v>749</v>
      </c>
      <c r="I19" s="1136">
        <v>6</v>
      </c>
      <c r="J19" s="1137">
        <v>450</v>
      </c>
      <c r="K19" s="1139"/>
      <c r="L19" s="978">
        <v>2</v>
      </c>
      <c r="M19" s="1142">
        <f t="shared" si="1"/>
        <v>150</v>
      </c>
      <c r="N19" s="978">
        <v>1</v>
      </c>
      <c r="O19" s="1142">
        <f t="shared" si="2"/>
        <v>75</v>
      </c>
      <c r="P19" s="975">
        <v>2</v>
      </c>
      <c r="Q19" s="1142">
        <f t="shared" si="3"/>
        <v>150</v>
      </c>
      <c r="R19" s="982">
        <v>1</v>
      </c>
      <c r="S19" s="884">
        <f t="shared" si="4"/>
        <v>75</v>
      </c>
    </row>
    <row r="20" spans="1:19">
      <c r="A20" s="881">
        <v>9</v>
      </c>
      <c r="B20" s="1795" t="s">
        <v>602</v>
      </c>
      <c r="C20" s="1796"/>
      <c r="D20" s="1796"/>
      <c r="E20" s="1797"/>
      <c r="F20" s="1798">
        <f t="shared" ref="F20:F26" si="5">J20/I20</f>
        <v>150</v>
      </c>
      <c r="G20" s="1799"/>
      <c r="H20" s="1135" t="s">
        <v>13</v>
      </c>
      <c r="I20" s="1136">
        <v>2</v>
      </c>
      <c r="J20" s="1137">
        <v>300</v>
      </c>
      <c r="K20" s="1139"/>
      <c r="L20" s="978">
        <v>1</v>
      </c>
      <c r="M20" s="1142">
        <f t="shared" si="1"/>
        <v>150</v>
      </c>
      <c r="N20" s="978"/>
      <c r="O20" s="1142">
        <f t="shared" si="2"/>
        <v>0</v>
      </c>
      <c r="P20" s="975">
        <v>1</v>
      </c>
      <c r="Q20" s="1142">
        <f t="shared" si="3"/>
        <v>150</v>
      </c>
      <c r="R20" s="982"/>
      <c r="S20" s="884">
        <f t="shared" si="4"/>
        <v>0</v>
      </c>
    </row>
    <row r="21" spans="1:19" ht="15.75" customHeight="1">
      <c r="A21" s="881">
        <v>10</v>
      </c>
      <c r="B21" s="1803" t="s">
        <v>720</v>
      </c>
      <c r="C21" s="1804"/>
      <c r="D21" s="1804"/>
      <c r="E21" s="1805"/>
      <c r="F21" s="1798">
        <f t="shared" si="5"/>
        <v>100</v>
      </c>
      <c r="G21" s="1799"/>
      <c r="H21" s="1135" t="s">
        <v>542</v>
      </c>
      <c r="I21" s="1136">
        <v>1</v>
      </c>
      <c r="J21" s="1137">
        <v>100</v>
      </c>
      <c r="K21" s="1139"/>
      <c r="L21" s="978">
        <v>1</v>
      </c>
      <c r="M21" s="1142">
        <f t="shared" si="1"/>
        <v>100</v>
      </c>
      <c r="N21" s="978"/>
      <c r="O21" s="1142">
        <f t="shared" si="2"/>
        <v>0</v>
      </c>
      <c r="P21" s="975"/>
      <c r="Q21" s="1142">
        <f t="shared" si="3"/>
        <v>0</v>
      </c>
      <c r="R21" s="982"/>
      <c r="S21" s="884">
        <f t="shared" si="4"/>
        <v>0</v>
      </c>
    </row>
    <row r="22" spans="1:19">
      <c r="A22" s="881">
        <v>11</v>
      </c>
      <c r="B22" s="1795" t="s">
        <v>721</v>
      </c>
      <c r="C22" s="1796"/>
      <c r="D22" s="1796"/>
      <c r="E22" s="1797"/>
      <c r="F22" s="1798">
        <f t="shared" si="5"/>
        <v>130</v>
      </c>
      <c r="G22" s="1799"/>
      <c r="H22" s="1135" t="s">
        <v>207</v>
      </c>
      <c r="I22" s="1136">
        <v>1</v>
      </c>
      <c r="J22" s="1137">
        <v>130</v>
      </c>
      <c r="K22" s="1139"/>
      <c r="L22" s="978">
        <v>1</v>
      </c>
      <c r="M22" s="1142">
        <f t="shared" si="1"/>
        <v>130</v>
      </c>
      <c r="N22" s="978"/>
      <c r="O22" s="1142">
        <f t="shared" si="2"/>
        <v>0</v>
      </c>
      <c r="P22" s="975"/>
      <c r="Q22" s="1142">
        <f t="shared" si="3"/>
        <v>0</v>
      </c>
      <c r="R22" s="982"/>
      <c r="S22" s="884">
        <f t="shared" si="4"/>
        <v>0</v>
      </c>
    </row>
    <row r="23" spans="1:19">
      <c r="A23" s="881">
        <v>12</v>
      </c>
      <c r="B23" s="1795" t="s">
        <v>722</v>
      </c>
      <c r="C23" s="1796"/>
      <c r="D23" s="1796"/>
      <c r="E23" s="1797"/>
      <c r="F23" s="1798">
        <f t="shared" si="5"/>
        <v>40</v>
      </c>
      <c r="G23" s="1799"/>
      <c r="H23" s="1135" t="s">
        <v>161</v>
      </c>
      <c r="I23" s="1136">
        <v>2</v>
      </c>
      <c r="J23" s="1137">
        <v>80</v>
      </c>
      <c r="K23" s="1139"/>
      <c r="L23" s="978">
        <v>2</v>
      </c>
      <c r="M23" s="1142">
        <f t="shared" si="1"/>
        <v>80</v>
      </c>
      <c r="N23" s="978"/>
      <c r="O23" s="1142">
        <f t="shared" si="2"/>
        <v>0</v>
      </c>
      <c r="P23" s="975"/>
      <c r="Q23" s="1142">
        <f t="shared" si="3"/>
        <v>0</v>
      </c>
      <c r="R23" s="982"/>
      <c r="S23" s="884">
        <f t="shared" si="4"/>
        <v>0</v>
      </c>
    </row>
    <row r="24" spans="1:19">
      <c r="A24" s="881">
        <v>13</v>
      </c>
      <c r="B24" s="1795" t="s">
        <v>657</v>
      </c>
      <c r="C24" s="1796"/>
      <c r="D24" s="1796"/>
      <c r="E24" s="1797"/>
      <c r="F24" s="1798">
        <f t="shared" si="5"/>
        <v>90</v>
      </c>
      <c r="G24" s="1799"/>
      <c r="H24" s="1135" t="s">
        <v>207</v>
      </c>
      <c r="I24" s="1136">
        <v>1</v>
      </c>
      <c r="J24" s="1137">
        <v>90</v>
      </c>
      <c r="K24" s="1139"/>
      <c r="L24" s="978"/>
      <c r="M24" s="1142">
        <f t="shared" si="1"/>
        <v>0</v>
      </c>
      <c r="N24" s="978"/>
      <c r="O24" s="1142">
        <f t="shared" si="2"/>
        <v>0</v>
      </c>
      <c r="P24" s="975"/>
      <c r="Q24" s="1142">
        <f t="shared" si="3"/>
        <v>0</v>
      </c>
      <c r="R24" s="975">
        <v>1</v>
      </c>
      <c r="S24" s="884">
        <f t="shared" si="4"/>
        <v>90</v>
      </c>
    </row>
    <row r="25" spans="1:19">
      <c r="A25" s="881">
        <v>14</v>
      </c>
      <c r="B25" s="1795" t="s">
        <v>723</v>
      </c>
      <c r="C25" s="1796"/>
      <c r="D25" s="1796"/>
      <c r="E25" s="1797"/>
      <c r="F25" s="1798">
        <f t="shared" si="5"/>
        <v>65</v>
      </c>
      <c r="G25" s="1799"/>
      <c r="H25" s="1135" t="s">
        <v>13</v>
      </c>
      <c r="I25" s="1136">
        <v>11</v>
      </c>
      <c r="J25" s="1137">
        <v>715</v>
      </c>
      <c r="K25" s="1139"/>
      <c r="L25" s="978">
        <v>11</v>
      </c>
      <c r="M25" s="1142">
        <f t="shared" si="1"/>
        <v>715</v>
      </c>
      <c r="N25" s="978"/>
      <c r="O25" s="1142">
        <f t="shared" si="2"/>
        <v>0</v>
      </c>
      <c r="P25" s="975"/>
      <c r="Q25" s="1142">
        <f t="shared" si="3"/>
        <v>0</v>
      </c>
      <c r="R25" s="975"/>
      <c r="S25" s="884">
        <f t="shared" si="4"/>
        <v>0</v>
      </c>
    </row>
    <row r="26" spans="1:19">
      <c r="A26" s="881">
        <v>15</v>
      </c>
      <c r="B26" s="1795" t="s">
        <v>724</v>
      </c>
      <c r="C26" s="1796"/>
      <c r="D26" s="1796"/>
      <c r="E26" s="1797"/>
      <c r="F26" s="1798">
        <f t="shared" si="5"/>
        <v>170</v>
      </c>
      <c r="G26" s="1799"/>
      <c r="H26" s="1135" t="s">
        <v>750</v>
      </c>
      <c r="I26" s="1136">
        <v>45</v>
      </c>
      <c r="J26" s="1137">
        <v>7650</v>
      </c>
      <c r="K26" s="1139"/>
      <c r="L26" s="978">
        <v>12</v>
      </c>
      <c r="M26" s="1142">
        <f t="shared" si="1"/>
        <v>2040</v>
      </c>
      <c r="N26" s="975">
        <v>11</v>
      </c>
      <c r="O26" s="1142">
        <f t="shared" si="2"/>
        <v>1870</v>
      </c>
      <c r="P26" s="975">
        <v>11</v>
      </c>
      <c r="Q26" s="1142">
        <f t="shared" si="3"/>
        <v>1870</v>
      </c>
      <c r="R26" s="982">
        <v>11</v>
      </c>
      <c r="S26" s="884">
        <f t="shared" si="4"/>
        <v>1870</v>
      </c>
    </row>
    <row r="27" spans="1:19">
      <c r="A27" s="881">
        <v>16</v>
      </c>
      <c r="B27" s="1795" t="s">
        <v>725</v>
      </c>
      <c r="C27" s="1796"/>
      <c r="D27" s="1796"/>
      <c r="E27" s="1797"/>
      <c r="F27" s="1798">
        <f t="shared" ref="F27:F61" si="6">J27/I27</f>
        <v>190</v>
      </c>
      <c r="G27" s="1799"/>
      <c r="H27" s="1135" t="s">
        <v>12</v>
      </c>
      <c r="I27" s="1136">
        <v>55</v>
      </c>
      <c r="J27" s="1137">
        <v>10450</v>
      </c>
      <c r="K27" s="1139"/>
      <c r="L27" s="978">
        <v>16</v>
      </c>
      <c r="M27" s="1142">
        <f t="shared" si="1"/>
        <v>3040</v>
      </c>
      <c r="N27" s="978">
        <v>13</v>
      </c>
      <c r="O27" s="1142">
        <f t="shared" si="2"/>
        <v>2470</v>
      </c>
      <c r="P27" s="975">
        <v>13</v>
      </c>
      <c r="Q27" s="1142">
        <f t="shared" si="3"/>
        <v>2470</v>
      </c>
      <c r="R27" s="982">
        <v>13</v>
      </c>
      <c r="S27" s="884">
        <f t="shared" si="4"/>
        <v>2470</v>
      </c>
    </row>
    <row r="28" spans="1:19">
      <c r="A28" s="881">
        <v>17</v>
      </c>
      <c r="B28" s="1795" t="s">
        <v>726</v>
      </c>
      <c r="C28" s="1796"/>
      <c r="D28" s="1796"/>
      <c r="E28" s="1797"/>
      <c r="F28" s="1798">
        <f t="shared" si="6"/>
        <v>240</v>
      </c>
      <c r="G28" s="1799"/>
      <c r="H28" s="1135" t="s">
        <v>161</v>
      </c>
      <c r="I28" s="1136">
        <v>1</v>
      </c>
      <c r="J28" s="1137">
        <v>240</v>
      </c>
      <c r="K28" s="1139"/>
      <c r="L28" s="978">
        <v>1</v>
      </c>
      <c r="M28" s="1142">
        <f t="shared" si="1"/>
        <v>240</v>
      </c>
      <c r="N28" s="978"/>
      <c r="O28" s="1142">
        <f t="shared" si="2"/>
        <v>0</v>
      </c>
      <c r="P28" s="975"/>
      <c r="Q28" s="1142">
        <f t="shared" si="3"/>
        <v>0</v>
      </c>
      <c r="R28" s="982" t="s">
        <v>369</v>
      </c>
      <c r="S28" s="884"/>
    </row>
    <row r="29" spans="1:19">
      <c r="A29" s="881">
        <v>18</v>
      </c>
      <c r="B29" s="1795" t="s">
        <v>727</v>
      </c>
      <c r="C29" s="1796"/>
      <c r="D29" s="1796"/>
      <c r="E29" s="1797"/>
      <c r="F29" s="1798">
        <f t="shared" si="6"/>
        <v>240</v>
      </c>
      <c r="G29" s="1799"/>
      <c r="H29" s="1135" t="s">
        <v>161</v>
      </c>
      <c r="I29" s="1136">
        <v>1</v>
      </c>
      <c r="J29" s="1137">
        <v>240</v>
      </c>
      <c r="K29" s="1139"/>
      <c r="L29" s="978"/>
      <c r="M29" s="1142">
        <f t="shared" si="1"/>
        <v>0</v>
      </c>
      <c r="N29" s="978"/>
      <c r="O29" s="1142">
        <f t="shared" si="2"/>
        <v>0</v>
      </c>
      <c r="P29" s="975">
        <v>1</v>
      </c>
      <c r="Q29" s="1142">
        <f t="shared" si="3"/>
        <v>240</v>
      </c>
      <c r="R29" s="982"/>
      <c r="S29" s="884">
        <f t="shared" si="4"/>
        <v>0</v>
      </c>
    </row>
    <row r="30" spans="1:19">
      <c r="A30" s="881">
        <v>19</v>
      </c>
      <c r="B30" s="1795" t="s">
        <v>728</v>
      </c>
      <c r="C30" s="1796"/>
      <c r="D30" s="1796"/>
      <c r="E30" s="1797"/>
      <c r="F30" s="1798">
        <f t="shared" si="6"/>
        <v>60</v>
      </c>
      <c r="G30" s="1799"/>
      <c r="H30" s="1135" t="s">
        <v>161</v>
      </c>
      <c r="I30" s="1136">
        <v>2</v>
      </c>
      <c r="J30" s="1137">
        <v>120</v>
      </c>
      <c r="K30" s="1139"/>
      <c r="L30" s="978">
        <v>1</v>
      </c>
      <c r="M30" s="1142">
        <f t="shared" si="1"/>
        <v>60</v>
      </c>
      <c r="N30" s="978"/>
      <c r="O30" s="1142">
        <f t="shared" si="2"/>
        <v>0</v>
      </c>
      <c r="P30" s="975">
        <v>1</v>
      </c>
      <c r="Q30" s="1142">
        <f t="shared" si="3"/>
        <v>60</v>
      </c>
      <c r="R30" s="982"/>
      <c r="S30" s="884">
        <f t="shared" si="4"/>
        <v>0</v>
      </c>
    </row>
    <row r="31" spans="1:19">
      <c r="A31" s="881">
        <v>20</v>
      </c>
      <c r="B31" s="1795" t="s">
        <v>638</v>
      </c>
      <c r="C31" s="1796"/>
      <c r="D31" s="1796"/>
      <c r="E31" s="1797"/>
      <c r="F31" s="1798">
        <f t="shared" si="6"/>
        <v>4.5</v>
      </c>
      <c r="G31" s="1799"/>
      <c r="H31" s="1135" t="s">
        <v>13</v>
      </c>
      <c r="I31" s="1136">
        <v>24</v>
      </c>
      <c r="J31" s="1137">
        <v>108</v>
      </c>
      <c r="K31" s="1139"/>
      <c r="L31" s="978">
        <v>12</v>
      </c>
      <c r="M31" s="1142">
        <f t="shared" si="1"/>
        <v>54</v>
      </c>
      <c r="N31" s="978"/>
      <c r="O31" s="1142">
        <f t="shared" si="2"/>
        <v>0</v>
      </c>
      <c r="P31" s="975">
        <v>12</v>
      </c>
      <c r="Q31" s="1142">
        <f t="shared" si="3"/>
        <v>54</v>
      </c>
      <c r="R31" s="982"/>
      <c r="S31" s="884">
        <f t="shared" si="4"/>
        <v>0</v>
      </c>
    </row>
    <row r="32" spans="1:19">
      <c r="A32" s="881">
        <v>21</v>
      </c>
      <c r="B32" s="1795" t="s">
        <v>555</v>
      </c>
      <c r="C32" s="1796"/>
      <c r="D32" s="1796"/>
      <c r="E32" s="1797"/>
      <c r="F32" s="1798">
        <f t="shared" si="6"/>
        <v>3</v>
      </c>
      <c r="G32" s="1799"/>
      <c r="H32" s="1135" t="s">
        <v>13</v>
      </c>
      <c r="I32" s="1136">
        <v>12</v>
      </c>
      <c r="J32" s="1137">
        <v>36</v>
      </c>
      <c r="K32" s="1139"/>
      <c r="L32" s="978">
        <v>12</v>
      </c>
      <c r="M32" s="1142">
        <f t="shared" si="1"/>
        <v>36</v>
      </c>
      <c r="N32" s="978"/>
      <c r="O32" s="1142">
        <f t="shared" si="2"/>
        <v>0</v>
      </c>
      <c r="P32" s="975"/>
      <c r="Q32" s="1142">
        <f t="shared" si="3"/>
        <v>0</v>
      </c>
      <c r="R32" s="982"/>
      <c r="S32" s="884">
        <f t="shared" si="4"/>
        <v>0</v>
      </c>
    </row>
    <row r="33" spans="1:19" s="1077" customFormat="1">
      <c r="A33" s="881">
        <v>22</v>
      </c>
      <c r="B33" s="1795" t="s">
        <v>729</v>
      </c>
      <c r="C33" s="1796"/>
      <c r="D33" s="1796"/>
      <c r="E33" s="1797"/>
      <c r="F33" s="1798">
        <f t="shared" si="6"/>
        <v>180</v>
      </c>
      <c r="G33" s="1799"/>
      <c r="H33" s="1135" t="s">
        <v>13</v>
      </c>
      <c r="I33" s="1136">
        <v>2</v>
      </c>
      <c r="J33" s="1137">
        <v>360</v>
      </c>
      <c r="K33" s="1139"/>
      <c r="L33" s="978"/>
      <c r="M33" s="1142">
        <f t="shared" si="1"/>
        <v>0</v>
      </c>
      <c r="N33" s="978">
        <v>1</v>
      </c>
      <c r="O33" s="1142">
        <f t="shared" si="2"/>
        <v>180</v>
      </c>
      <c r="P33" s="975"/>
      <c r="Q33" s="1142">
        <f t="shared" si="3"/>
        <v>0</v>
      </c>
      <c r="R33" s="982">
        <v>1</v>
      </c>
      <c r="S33" s="884">
        <f t="shared" si="4"/>
        <v>180</v>
      </c>
    </row>
    <row r="34" spans="1:19" s="1077" customFormat="1">
      <c r="A34" s="881">
        <v>23</v>
      </c>
      <c r="B34" s="1795" t="s">
        <v>328</v>
      </c>
      <c r="C34" s="1796"/>
      <c r="D34" s="1796"/>
      <c r="E34" s="1797"/>
      <c r="F34" s="1798">
        <f t="shared" si="6"/>
        <v>35</v>
      </c>
      <c r="G34" s="1799"/>
      <c r="H34" s="1135" t="s">
        <v>161</v>
      </c>
      <c r="I34" s="1136">
        <v>1</v>
      </c>
      <c r="J34" s="1137">
        <v>35</v>
      </c>
      <c r="K34" s="1139"/>
      <c r="L34" s="978"/>
      <c r="M34" s="1142">
        <f t="shared" si="1"/>
        <v>0</v>
      </c>
      <c r="N34" s="975">
        <v>1</v>
      </c>
      <c r="O34" s="1142">
        <f t="shared" si="2"/>
        <v>35</v>
      </c>
      <c r="P34" s="975"/>
      <c r="Q34" s="1142">
        <f t="shared" si="3"/>
        <v>0</v>
      </c>
      <c r="R34" s="982"/>
      <c r="S34" s="884">
        <f t="shared" si="4"/>
        <v>0</v>
      </c>
    </row>
    <row r="35" spans="1:19" s="1077" customFormat="1">
      <c r="A35" s="881">
        <v>24</v>
      </c>
      <c r="B35" s="1795" t="s">
        <v>730</v>
      </c>
      <c r="C35" s="1796"/>
      <c r="D35" s="1796"/>
      <c r="E35" s="1797"/>
      <c r="F35" s="1798">
        <f t="shared" si="6"/>
        <v>350</v>
      </c>
      <c r="G35" s="1799"/>
      <c r="H35" s="1135" t="s">
        <v>207</v>
      </c>
      <c r="I35" s="1136">
        <v>7</v>
      </c>
      <c r="J35" s="1137">
        <v>2450</v>
      </c>
      <c r="K35" s="1139"/>
      <c r="L35" s="978">
        <v>3</v>
      </c>
      <c r="M35" s="1142">
        <f t="shared" si="1"/>
        <v>1050</v>
      </c>
      <c r="N35" s="978">
        <v>2</v>
      </c>
      <c r="O35" s="1142">
        <f t="shared" si="2"/>
        <v>700</v>
      </c>
      <c r="P35" s="975">
        <v>2</v>
      </c>
      <c r="Q35" s="1142">
        <f t="shared" si="3"/>
        <v>700</v>
      </c>
      <c r="R35" s="982">
        <v>2</v>
      </c>
      <c r="S35" s="884">
        <f t="shared" si="4"/>
        <v>700</v>
      </c>
    </row>
    <row r="36" spans="1:19" s="1077" customFormat="1">
      <c r="A36" s="881">
        <v>25</v>
      </c>
      <c r="B36" s="1795" t="s">
        <v>731</v>
      </c>
      <c r="C36" s="1796"/>
      <c r="D36" s="1796"/>
      <c r="E36" s="1797"/>
      <c r="F36" s="1798">
        <f t="shared" si="6"/>
        <v>350</v>
      </c>
      <c r="G36" s="1799"/>
      <c r="H36" s="1135" t="s">
        <v>308</v>
      </c>
      <c r="I36" s="1136">
        <v>2</v>
      </c>
      <c r="J36" s="1137">
        <v>700</v>
      </c>
      <c r="K36" s="1139"/>
      <c r="L36" s="978"/>
      <c r="M36" s="1142">
        <f t="shared" si="1"/>
        <v>0</v>
      </c>
      <c r="N36" s="978">
        <v>1</v>
      </c>
      <c r="O36" s="1142">
        <f t="shared" si="2"/>
        <v>350</v>
      </c>
      <c r="P36" s="975"/>
      <c r="Q36" s="1142">
        <f t="shared" si="3"/>
        <v>0</v>
      </c>
      <c r="R36" s="975">
        <v>1</v>
      </c>
      <c r="S36" s="884">
        <f t="shared" si="4"/>
        <v>350</v>
      </c>
    </row>
    <row r="37" spans="1:19" s="1077" customFormat="1">
      <c r="A37" s="881">
        <v>26</v>
      </c>
      <c r="B37" s="1795" t="s">
        <v>732</v>
      </c>
      <c r="C37" s="1796"/>
      <c r="D37" s="1796"/>
      <c r="E37" s="1797"/>
      <c r="F37" s="1798">
        <f t="shared" si="6"/>
        <v>350</v>
      </c>
      <c r="G37" s="1799"/>
      <c r="H37" s="1135" t="s">
        <v>207</v>
      </c>
      <c r="I37" s="1136">
        <v>2</v>
      </c>
      <c r="J37" s="1137">
        <v>700</v>
      </c>
      <c r="K37" s="1139"/>
      <c r="L37" s="978"/>
      <c r="M37" s="1142">
        <f t="shared" si="1"/>
        <v>0</v>
      </c>
      <c r="N37" s="978">
        <v>1</v>
      </c>
      <c r="O37" s="1142">
        <f t="shared" si="2"/>
        <v>350</v>
      </c>
      <c r="P37" s="975"/>
      <c r="Q37" s="1142">
        <f t="shared" si="3"/>
        <v>0</v>
      </c>
      <c r="R37" s="975">
        <v>1</v>
      </c>
      <c r="S37" s="884">
        <f t="shared" si="4"/>
        <v>350</v>
      </c>
    </row>
    <row r="38" spans="1:19" s="1077" customFormat="1" ht="16.5" customHeight="1">
      <c r="A38" s="881">
        <v>27</v>
      </c>
      <c r="B38" s="1850" t="s">
        <v>733</v>
      </c>
      <c r="C38" s="1851"/>
      <c r="D38" s="1851"/>
      <c r="E38" s="1852"/>
      <c r="F38" s="1798">
        <f t="shared" si="6"/>
        <v>350</v>
      </c>
      <c r="G38" s="1799"/>
      <c r="H38" s="1135" t="s">
        <v>207</v>
      </c>
      <c r="I38" s="1136">
        <v>1</v>
      </c>
      <c r="J38" s="1137">
        <v>350</v>
      </c>
      <c r="K38" s="1139"/>
      <c r="L38" s="978"/>
      <c r="M38" s="1142">
        <f t="shared" si="1"/>
        <v>0</v>
      </c>
      <c r="N38" s="978"/>
      <c r="O38" s="1142">
        <f t="shared" si="2"/>
        <v>0</v>
      </c>
      <c r="P38" s="975">
        <v>1</v>
      </c>
      <c r="Q38" s="1142">
        <f t="shared" si="3"/>
        <v>350</v>
      </c>
      <c r="R38" s="975"/>
      <c r="S38" s="884">
        <f t="shared" si="4"/>
        <v>0</v>
      </c>
    </row>
    <row r="39" spans="1:19" s="1077" customFormat="1">
      <c r="A39" s="881">
        <v>28</v>
      </c>
      <c r="B39" s="1853" t="s">
        <v>107</v>
      </c>
      <c r="C39" s="1854"/>
      <c r="D39" s="1854"/>
      <c r="E39" s="1855"/>
      <c r="F39" s="1798">
        <f t="shared" si="6"/>
        <v>18</v>
      </c>
      <c r="G39" s="1799"/>
      <c r="H39" s="1135" t="s">
        <v>13</v>
      </c>
      <c r="I39" s="1136">
        <v>12</v>
      </c>
      <c r="J39" s="1137">
        <v>216</v>
      </c>
      <c r="K39" s="1139"/>
      <c r="L39" s="978">
        <v>3</v>
      </c>
      <c r="M39" s="1142">
        <f t="shared" si="1"/>
        <v>54</v>
      </c>
      <c r="N39" s="975">
        <v>3</v>
      </c>
      <c r="O39" s="1142">
        <f t="shared" si="2"/>
        <v>54</v>
      </c>
      <c r="P39" s="975">
        <v>3</v>
      </c>
      <c r="Q39" s="1142">
        <f t="shared" si="3"/>
        <v>54</v>
      </c>
      <c r="R39" s="982">
        <v>3</v>
      </c>
      <c r="S39" s="884">
        <f t="shared" si="4"/>
        <v>54</v>
      </c>
    </row>
    <row r="40" spans="1:19" s="1077" customFormat="1">
      <c r="A40" s="881">
        <v>29</v>
      </c>
      <c r="B40" s="1856" t="s">
        <v>561</v>
      </c>
      <c r="C40" s="1857"/>
      <c r="D40" s="1857"/>
      <c r="E40" s="1858"/>
      <c r="F40" s="1798">
        <f t="shared" si="6"/>
        <v>25</v>
      </c>
      <c r="G40" s="1799"/>
      <c r="H40" s="1135" t="s">
        <v>161</v>
      </c>
      <c r="I40" s="1136">
        <v>1</v>
      </c>
      <c r="J40" s="1137">
        <v>25</v>
      </c>
      <c r="K40" s="1139"/>
      <c r="L40" s="978">
        <v>1</v>
      </c>
      <c r="M40" s="1142">
        <f t="shared" si="1"/>
        <v>25</v>
      </c>
      <c r="N40" s="975"/>
      <c r="O40" s="1142">
        <f t="shared" si="2"/>
        <v>0</v>
      </c>
      <c r="P40" s="975"/>
      <c r="Q40" s="1142">
        <f t="shared" si="3"/>
        <v>0</v>
      </c>
      <c r="R40" s="982"/>
      <c r="S40" s="884">
        <f t="shared" si="4"/>
        <v>0</v>
      </c>
    </row>
    <row r="41" spans="1:19" s="1077" customFormat="1">
      <c r="A41" s="881">
        <v>30</v>
      </c>
      <c r="B41" s="1856" t="s">
        <v>734</v>
      </c>
      <c r="C41" s="1857"/>
      <c r="D41" s="1857"/>
      <c r="E41" s="1858"/>
      <c r="F41" s="1798">
        <f t="shared" si="6"/>
        <v>3</v>
      </c>
      <c r="G41" s="1799"/>
      <c r="H41" s="1135" t="s">
        <v>13</v>
      </c>
      <c r="I41" s="1136">
        <v>24</v>
      </c>
      <c r="J41" s="1137">
        <v>72</v>
      </c>
      <c r="K41" s="1139"/>
      <c r="L41" s="978">
        <v>12</v>
      </c>
      <c r="M41" s="1142">
        <f t="shared" si="1"/>
        <v>36</v>
      </c>
      <c r="N41" s="975"/>
      <c r="O41" s="1142">
        <f t="shared" si="2"/>
        <v>0</v>
      </c>
      <c r="P41" s="975">
        <v>12</v>
      </c>
      <c r="Q41" s="1142">
        <f t="shared" si="3"/>
        <v>36</v>
      </c>
      <c r="R41" s="982"/>
      <c r="S41" s="884">
        <f t="shared" si="4"/>
        <v>0</v>
      </c>
    </row>
    <row r="42" spans="1:19" s="1077" customFormat="1">
      <c r="A42" s="881">
        <v>31</v>
      </c>
      <c r="B42" s="1800" t="s">
        <v>735</v>
      </c>
      <c r="C42" s="1801"/>
      <c r="D42" s="1801"/>
      <c r="E42" s="1802"/>
      <c r="F42" s="1798">
        <f t="shared" si="6"/>
        <v>2</v>
      </c>
      <c r="G42" s="1799"/>
      <c r="H42" s="1135" t="s">
        <v>13</v>
      </c>
      <c r="I42" s="1136">
        <v>12</v>
      </c>
      <c r="J42" s="1137">
        <v>24</v>
      </c>
      <c r="K42" s="1139"/>
      <c r="L42" s="978">
        <v>6</v>
      </c>
      <c r="M42" s="1142">
        <f t="shared" si="1"/>
        <v>12</v>
      </c>
      <c r="N42" s="975"/>
      <c r="O42" s="1142">
        <f t="shared" si="2"/>
        <v>0</v>
      </c>
      <c r="P42" s="975">
        <v>6</v>
      </c>
      <c r="Q42" s="1142">
        <f t="shared" si="3"/>
        <v>12</v>
      </c>
      <c r="R42" s="982"/>
      <c r="S42" s="884">
        <f t="shared" si="4"/>
        <v>0</v>
      </c>
    </row>
    <row r="43" spans="1:19" s="1077" customFormat="1">
      <c r="A43" s="881">
        <v>32</v>
      </c>
      <c r="B43" s="1800" t="s">
        <v>736</v>
      </c>
      <c r="C43" s="1801"/>
      <c r="D43" s="1801"/>
      <c r="E43" s="1802"/>
      <c r="F43" s="1798">
        <f t="shared" si="6"/>
        <v>16</v>
      </c>
      <c r="G43" s="1799"/>
      <c r="H43" s="1135" t="s">
        <v>13</v>
      </c>
      <c r="I43" s="1136">
        <v>6</v>
      </c>
      <c r="J43" s="1137">
        <v>96</v>
      </c>
      <c r="K43" s="1139"/>
      <c r="L43" s="978"/>
      <c r="M43" s="1142">
        <f t="shared" si="1"/>
        <v>0</v>
      </c>
      <c r="N43" s="975">
        <v>6</v>
      </c>
      <c r="O43" s="1142">
        <f t="shared" si="2"/>
        <v>96</v>
      </c>
      <c r="P43" s="975"/>
      <c r="Q43" s="1142">
        <f t="shared" si="3"/>
        <v>0</v>
      </c>
      <c r="R43" s="982"/>
      <c r="S43" s="884">
        <f t="shared" si="4"/>
        <v>0</v>
      </c>
    </row>
    <row r="44" spans="1:19" s="1077" customFormat="1">
      <c r="A44" s="881">
        <v>33</v>
      </c>
      <c r="B44" s="1800" t="s">
        <v>131</v>
      </c>
      <c r="C44" s="1801"/>
      <c r="D44" s="1801"/>
      <c r="E44" s="1802"/>
      <c r="F44" s="1798">
        <f t="shared" si="6"/>
        <v>75</v>
      </c>
      <c r="G44" s="1799"/>
      <c r="H44" s="1135" t="s">
        <v>135</v>
      </c>
      <c r="I44" s="1136">
        <v>6</v>
      </c>
      <c r="J44" s="1137">
        <v>450</v>
      </c>
      <c r="K44" s="1139"/>
      <c r="L44" s="978">
        <v>2</v>
      </c>
      <c r="M44" s="1142">
        <f t="shared" si="1"/>
        <v>150</v>
      </c>
      <c r="N44" s="975">
        <v>2</v>
      </c>
      <c r="O44" s="1142">
        <f t="shared" si="2"/>
        <v>150</v>
      </c>
      <c r="P44" s="975"/>
      <c r="Q44" s="1142">
        <f t="shared" si="3"/>
        <v>0</v>
      </c>
      <c r="R44" s="975">
        <v>2</v>
      </c>
      <c r="S44" s="884">
        <f t="shared" si="4"/>
        <v>150</v>
      </c>
    </row>
    <row r="45" spans="1:19" s="1077" customFormat="1">
      <c r="A45" s="881">
        <v>34</v>
      </c>
      <c r="B45" s="1800" t="s">
        <v>737</v>
      </c>
      <c r="C45" s="1801"/>
      <c r="D45" s="1801"/>
      <c r="E45" s="1802"/>
      <c r="F45" s="1798">
        <f t="shared" si="6"/>
        <v>40</v>
      </c>
      <c r="G45" s="1799"/>
      <c r="H45" s="1135" t="s">
        <v>13</v>
      </c>
      <c r="I45" s="1136">
        <v>4</v>
      </c>
      <c r="J45" s="1137">
        <v>160</v>
      </c>
      <c r="K45" s="1139"/>
      <c r="L45" s="978">
        <v>2</v>
      </c>
      <c r="M45" s="1142">
        <f t="shared" si="1"/>
        <v>80</v>
      </c>
      <c r="N45" s="975">
        <v>1</v>
      </c>
      <c r="O45" s="1142">
        <f t="shared" si="2"/>
        <v>40</v>
      </c>
      <c r="P45" s="975"/>
      <c r="Q45" s="1142">
        <f t="shared" si="3"/>
        <v>0</v>
      </c>
      <c r="R45" s="975">
        <v>1</v>
      </c>
      <c r="S45" s="884">
        <f t="shared" si="4"/>
        <v>40</v>
      </c>
    </row>
    <row r="46" spans="1:19" s="1077" customFormat="1">
      <c r="A46" s="881">
        <v>35</v>
      </c>
      <c r="B46" s="1800" t="s">
        <v>738</v>
      </c>
      <c r="C46" s="1801"/>
      <c r="D46" s="1801"/>
      <c r="E46" s="1802"/>
      <c r="F46" s="1798">
        <f t="shared" si="6"/>
        <v>50</v>
      </c>
      <c r="G46" s="1799"/>
      <c r="H46" s="1135" t="s">
        <v>13</v>
      </c>
      <c r="I46" s="1136">
        <v>3</v>
      </c>
      <c r="J46" s="1137">
        <v>150</v>
      </c>
      <c r="K46" s="1139"/>
      <c r="L46" s="978">
        <v>3</v>
      </c>
      <c r="M46" s="1142">
        <f t="shared" si="1"/>
        <v>150</v>
      </c>
      <c r="N46" s="975"/>
      <c r="O46" s="1142">
        <f t="shared" si="2"/>
        <v>0</v>
      </c>
      <c r="P46" s="975"/>
      <c r="Q46" s="1142">
        <f t="shared" si="3"/>
        <v>0</v>
      </c>
      <c r="R46" s="975"/>
      <c r="S46" s="884">
        <f t="shared" si="4"/>
        <v>0</v>
      </c>
    </row>
    <row r="47" spans="1:19" s="1077" customFormat="1">
      <c r="A47" s="881">
        <v>36</v>
      </c>
      <c r="B47" s="1800" t="s">
        <v>739</v>
      </c>
      <c r="C47" s="1801"/>
      <c r="D47" s="1801"/>
      <c r="E47" s="1802"/>
      <c r="F47" s="1798">
        <f t="shared" si="6"/>
        <v>75</v>
      </c>
      <c r="G47" s="1799"/>
      <c r="H47" s="1135" t="s">
        <v>13</v>
      </c>
      <c r="I47" s="1136">
        <v>3</v>
      </c>
      <c r="J47" s="1137">
        <v>225</v>
      </c>
      <c r="K47" s="1139"/>
      <c r="L47" s="978"/>
      <c r="M47" s="1142">
        <f t="shared" si="1"/>
        <v>0</v>
      </c>
      <c r="N47" s="975"/>
      <c r="O47" s="1142">
        <f t="shared" si="2"/>
        <v>0</v>
      </c>
      <c r="P47" s="975">
        <v>3</v>
      </c>
      <c r="Q47" s="1142">
        <f t="shared" si="3"/>
        <v>225</v>
      </c>
      <c r="R47" s="975"/>
      <c r="S47" s="884">
        <f t="shared" si="4"/>
        <v>0</v>
      </c>
    </row>
    <row r="48" spans="1:19" s="1077" customFormat="1">
      <c r="A48" s="881">
        <v>37</v>
      </c>
      <c r="B48" s="1800" t="s">
        <v>418</v>
      </c>
      <c r="C48" s="1801"/>
      <c r="D48" s="1801"/>
      <c r="E48" s="1802"/>
      <c r="F48" s="1798">
        <f t="shared" si="6"/>
        <v>7</v>
      </c>
      <c r="G48" s="1799"/>
      <c r="H48" s="1135" t="s">
        <v>175</v>
      </c>
      <c r="I48" s="1136">
        <v>1</v>
      </c>
      <c r="J48" s="1137">
        <v>7</v>
      </c>
      <c r="K48" s="1139"/>
      <c r="L48" s="978">
        <v>1</v>
      </c>
      <c r="M48" s="1142">
        <f t="shared" si="1"/>
        <v>7</v>
      </c>
      <c r="N48" s="975"/>
      <c r="O48" s="1142">
        <f t="shared" si="2"/>
        <v>0</v>
      </c>
      <c r="P48" s="975"/>
      <c r="Q48" s="1142">
        <f t="shared" si="3"/>
        <v>0</v>
      </c>
      <c r="R48" s="975"/>
      <c r="S48" s="884">
        <f t="shared" si="4"/>
        <v>0</v>
      </c>
    </row>
    <row r="49" spans="1:19" s="1077" customFormat="1">
      <c r="A49" s="881">
        <v>38</v>
      </c>
      <c r="B49" s="1800" t="s">
        <v>408</v>
      </c>
      <c r="C49" s="1801"/>
      <c r="D49" s="1801"/>
      <c r="E49" s="1802"/>
      <c r="F49" s="1798">
        <f t="shared" si="6"/>
        <v>35</v>
      </c>
      <c r="G49" s="1799"/>
      <c r="H49" s="1135" t="s">
        <v>161</v>
      </c>
      <c r="I49" s="1136">
        <v>1</v>
      </c>
      <c r="J49" s="1137">
        <v>35</v>
      </c>
      <c r="K49" s="1139"/>
      <c r="L49" s="978">
        <v>1</v>
      </c>
      <c r="M49" s="1142">
        <f t="shared" si="1"/>
        <v>35</v>
      </c>
      <c r="N49" s="975"/>
      <c r="O49" s="1142">
        <f t="shared" si="2"/>
        <v>0</v>
      </c>
      <c r="P49" s="975"/>
      <c r="Q49" s="1142">
        <f t="shared" si="3"/>
        <v>0</v>
      </c>
      <c r="R49" s="975"/>
      <c r="S49" s="884">
        <f t="shared" si="4"/>
        <v>0</v>
      </c>
    </row>
    <row r="50" spans="1:19" s="1077" customFormat="1">
      <c r="A50" s="881">
        <v>39</v>
      </c>
      <c r="B50" s="1800" t="s">
        <v>740</v>
      </c>
      <c r="C50" s="1801"/>
      <c r="D50" s="1801"/>
      <c r="E50" s="1802"/>
      <c r="F50" s="1798">
        <f t="shared" si="6"/>
        <v>35</v>
      </c>
      <c r="G50" s="1799"/>
      <c r="H50" s="1135" t="s">
        <v>13</v>
      </c>
      <c r="I50" s="1136">
        <v>4</v>
      </c>
      <c r="J50" s="1137">
        <v>140</v>
      </c>
      <c r="K50" s="1139"/>
      <c r="L50" s="978">
        <v>4</v>
      </c>
      <c r="M50" s="1142">
        <f t="shared" si="1"/>
        <v>140</v>
      </c>
      <c r="N50" s="975"/>
      <c r="O50" s="1142">
        <f t="shared" si="2"/>
        <v>0</v>
      </c>
      <c r="P50" s="975"/>
      <c r="Q50" s="1142">
        <f t="shared" si="3"/>
        <v>0</v>
      </c>
      <c r="R50" s="975"/>
      <c r="S50" s="884">
        <f t="shared" si="4"/>
        <v>0</v>
      </c>
    </row>
    <row r="51" spans="1:19" s="1077" customFormat="1">
      <c r="A51" s="881">
        <v>40</v>
      </c>
      <c r="B51" s="1800" t="s">
        <v>648</v>
      </c>
      <c r="C51" s="1801"/>
      <c r="D51" s="1801"/>
      <c r="E51" s="1802"/>
      <c r="F51" s="1798">
        <f t="shared" si="6"/>
        <v>18</v>
      </c>
      <c r="G51" s="1799"/>
      <c r="H51" s="1135" t="s">
        <v>751</v>
      </c>
      <c r="I51" s="1136">
        <v>12</v>
      </c>
      <c r="J51" s="1137">
        <v>216</v>
      </c>
      <c r="K51" s="1139"/>
      <c r="L51" s="978">
        <v>3</v>
      </c>
      <c r="M51" s="1142">
        <f t="shared" si="1"/>
        <v>54</v>
      </c>
      <c r="N51" s="975">
        <v>3</v>
      </c>
      <c r="O51" s="1142">
        <f t="shared" si="2"/>
        <v>54</v>
      </c>
      <c r="P51" s="975">
        <v>3</v>
      </c>
      <c r="Q51" s="1142">
        <f t="shared" si="3"/>
        <v>54</v>
      </c>
      <c r="R51" s="982">
        <v>3</v>
      </c>
      <c r="S51" s="884">
        <f t="shared" si="4"/>
        <v>54</v>
      </c>
    </row>
    <row r="52" spans="1:19" s="1077" customFormat="1">
      <c r="A52" s="881">
        <v>41</v>
      </c>
      <c r="B52" s="1800" t="s">
        <v>575</v>
      </c>
      <c r="C52" s="1801"/>
      <c r="D52" s="1801"/>
      <c r="E52" s="1802"/>
      <c r="F52" s="1798">
        <f t="shared" si="6"/>
        <v>200</v>
      </c>
      <c r="G52" s="1799"/>
      <c r="H52" s="1135" t="s">
        <v>175</v>
      </c>
      <c r="I52" s="1136">
        <v>1</v>
      </c>
      <c r="J52" s="1137">
        <v>200</v>
      </c>
      <c r="K52" s="1139"/>
      <c r="L52" s="978">
        <v>1</v>
      </c>
      <c r="M52" s="1142">
        <f t="shared" si="1"/>
        <v>200</v>
      </c>
      <c r="N52" s="975"/>
      <c r="O52" s="1142">
        <f t="shared" si="2"/>
        <v>0</v>
      </c>
      <c r="P52" s="975"/>
      <c r="Q52" s="1142">
        <f t="shared" si="3"/>
        <v>0</v>
      </c>
      <c r="R52" s="982"/>
      <c r="S52" s="884">
        <f t="shared" si="4"/>
        <v>0</v>
      </c>
    </row>
    <row r="53" spans="1:19" s="1077" customFormat="1">
      <c r="A53" s="881">
        <v>42</v>
      </c>
      <c r="B53" s="1800" t="s">
        <v>741</v>
      </c>
      <c r="C53" s="1801"/>
      <c r="D53" s="1801"/>
      <c r="E53" s="1802"/>
      <c r="F53" s="1798">
        <f t="shared" si="6"/>
        <v>50</v>
      </c>
      <c r="G53" s="1799"/>
      <c r="H53" s="1135" t="s">
        <v>13</v>
      </c>
      <c r="I53" s="1136">
        <v>3</v>
      </c>
      <c r="J53" s="1137">
        <v>150</v>
      </c>
      <c r="K53" s="1139"/>
      <c r="L53" s="978"/>
      <c r="M53" s="1142">
        <f t="shared" si="1"/>
        <v>0</v>
      </c>
      <c r="N53" s="975">
        <v>3</v>
      </c>
      <c r="O53" s="1142">
        <f t="shared" si="2"/>
        <v>150</v>
      </c>
      <c r="P53" s="975"/>
      <c r="Q53" s="1142">
        <f t="shared" si="3"/>
        <v>0</v>
      </c>
      <c r="R53" s="982"/>
      <c r="S53" s="884">
        <f t="shared" si="4"/>
        <v>0</v>
      </c>
    </row>
    <row r="54" spans="1:19" s="1077" customFormat="1">
      <c r="A54" s="881">
        <v>43</v>
      </c>
      <c r="B54" s="1800" t="s">
        <v>742</v>
      </c>
      <c r="C54" s="1801"/>
      <c r="D54" s="1801"/>
      <c r="E54" s="1802"/>
      <c r="F54" s="1798">
        <f t="shared" si="6"/>
        <v>160</v>
      </c>
      <c r="G54" s="1799"/>
      <c r="H54" s="1135" t="s">
        <v>278</v>
      </c>
      <c r="I54" s="1136">
        <v>9</v>
      </c>
      <c r="J54" s="1137">
        <v>1440</v>
      </c>
      <c r="K54" s="1139"/>
      <c r="L54" s="978"/>
      <c r="M54" s="1142">
        <f t="shared" si="1"/>
        <v>0</v>
      </c>
      <c r="N54" s="975"/>
      <c r="O54" s="1142">
        <f t="shared" si="2"/>
        <v>0</v>
      </c>
      <c r="P54" s="975"/>
      <c r="Q54" s="1142">
        <f t="shared" si="3"/>
        <v>0</v>
      </c>
      <c r="R54" s="975">
        <v>9</v>
      </c>
      <c r="S54" s="884">
        <f t="shared" si="4"/>
        <v>1440</v>
      </c>
    </row>
    <row r="55" spans="1:19" s="1077" customFormat="1">
      <c r="A55" s="881">
        <v>44</v>
      </c>
      <c r="B55" s="1800" t="s">
        <v>743</v>
      </c>
      <c r="C55" s="1801"/>
      <c r="D55" s="1801"/>
      <c r="E55" s="1802"/>
      <c r="F55" s="1798">
        <f t="shared" si="6"/>
        <v>950</v>
      </c>
      <c r="G55" s="1799"/>
      <c r="H55" s="1135" t="s">
        <v>120</v>
      </c>
      <c r="I55" s="1136">
        <v>2</v>
      </c>
      <c r="J55" s="1137">
        <v>1900</v>
      </c>
      <c r="K55" s="1139"/>
      <c r="L55" s="978">
        <v>1</v>
      </c>
      <c r="M55" s="1142">
        <f t="shared" si="1"/>
        <v>950</v>
      </c>
      <c r="N55" s="975"/>
      <c r="O55" s="1142">
        <f t="shared" si="2"/>
        <v>0</v>
      </c>
      <c r="P55" s="975">
        <v>1</v>
      </c>
      <c r="Q55" s="1142">
        <f t="shared" si="3"/>
        <v>950</v>
      </c>
      <c r="R55" s="975"/>
      <c r="S55" s="884">
        <f t="shared" si="4"/>
        <v>0</v>
      </c>
    </row>
    <row r="56" spans="1:19" s="1077" customFormat="1">
      <c r="A56" s="881">
        <v>45</v>
      </c>
      <c r="B56" s="1800" t="s">
        <v>744</v>
      </c>
      <c r="C56" s="1801"/>
      <c r="D56" s="1801"/>
      <c r="E56" s="1802"/>
      <c r="F56" s="1798">
        <f t="shared" si="6"/>
        <v>800</v>
      </c>
      <c r="G56" s="1799"/>
      <c r="H56" s="1135" t="s">
        <v>13</v>
      </c>
      <c r="I56" s="1136">
        <v>2</v>
      </c>
      <c r="J56" s="1137">
        <v>1600</v>
      </c>
      <c r="K56" s="1139"/>
      <c r="L56" s="978">
        <v>1</v>
      </c>
      <c r="M56" s="1142">
        <f t="shared" si="1"/>
        <v>800</v>
      </c>
      <c r="N56" s="975"/>
      <c r="O56" s="1142">
        <f t="shared" si="2"/>
        <v>0</v>
      </c>
      <c r="P56" s="975">
        <v>1</v>
      </c>
      <c r="Q56" s="1142">
        <f t="shared" si="3"/>
        <v>800</v>
      </c>
      <c r="R56" s="975"/>
      <c r="S56" s="884">
        <f t="shared" si="4"/>
        <v>0</v>
      </c>
    </row>
    <row r="57" spans="1:19" s="1077" customFormat="1">
      <c r="A57" s="881">
        <v>46</v>
      </c>
      <c r="B57" s="1800" t="s">
        <v>745</v>
      </c>
      <c r="C57" s="1801"/>
      <c r="D57" s="1801"/>
      <c r="E57" s="1802"/>
      <c r="F57" s="1798">
        <f t="shared" si="6"/>
        <v>650</v>
      </c>
      <c r="G57" s="1799"/>
      <c r="H57" s="1135" t="s">
        <v>542</v>
      </c>
      <c r="I57" s="1136">
        <v>1</v>
      </c>
      <c r="J57" s="1137">
        <v>650</v>
      </c>
      <c r="K57" s="1139"/>
      <c r="L57" s="978">
        <v>1</v>
      </c>
      <c r="M57" s="1142">
        <f t="shared" si="1"/>
        <v>650</v>
      </c>
      <c r="N57" s="975"/>
      <c r="O57" s="1142">
        <f t="shared" si="2"/>
        <v>0</v>
      </c>
      <c r="P57" s="975"/>
      <c r="Q57" s="1142">
        <f t="shared" si="3"/>
        <v>0</v>
      </c>
      <c r="R57" s="975"/>
      <c r="S57" s="884">
        <f t="shared" si="4"/>
        <v>0</v>
      </c>
    </row>
    <row r="58" spans="1:19" s="1077" customFormat="1">
      <c r="A58" s="881">
        <v>47</v>
      </c>
      <c r="B58" s="1800" t="s">
        <v>746</v>
      </c>
      <c r="C58" s="1801"/>
      <c r="D58" s="1801"/>
      <c r="E58" s="1802"/>
      <c r="F58" s="1798">
        <f t="shared" si="6"/>
        <v>250</v>
      </c>
      <c r="G58" s="1799"/>
      <c r="H58" s="1135" t="s">
        <v>175</v>
      </c>
      <c r="I58" s="1136">
        <v>1</v>
      </c>
      <c r="J58" s="1137">
        <v>250</v>
      </c>
      <c r="K58" s="1139"/>
      <c r="L58" s="978">
        <v>1</v>
      </c>
      <c r="M58" s="1142">
        <f t="shared" si="1"/>
        <v>250</v>
      </c>
      <c r="N58" s="975"/>
      <c r="O58" s="1142">
        <f t="shared" si="2"/>
        <v>0</v>
      </c>
      <c r="P58" s="975"/>
      <c r="Q58" s="1142">
        <f t="shared" si="3"/>
        <v>0</v>
      </c>
      <c r="R58" s="975"/>
      <c r="S58" s="884">
        <f t="shared" si="4"/>
        <v>0</v>
      </c>
    </row>
    <row r="59" spans="1:19" s="1077" customFormat="1">
      <c r="A59" s="881">
        <v>48</v>
      </c>
      <c r="B59" s="1800" t="s">
        <v>747</v>
      </c>
      <c r="C59" s="1801"/>
      <c r="D59" s="1801"/>
      <c r="E59" s="1802"/>
      <c r="F59" s="1798">
        <f t="shared" si="6"/>
        <v>55</v>
      </c>
      <c r="G59" s="1799"/>
      <c r="H59" s="1135" t="s">
        <v>317</v>
      </c>
      <c r="I59" s="1136">
        <v>5</v>
      </c>
      <c r="J59" s="1137">
        <v>275</v>
      </c>
      <c r="K59" s="1139"/>
      <c r="L59" s="978">
        <v>5</v>
      </c>
      <c r="M59" s="1142">
        <f t="shared" si="1"/>
        <v>275</v>
      </c>
      <c r="N59" s="975"/>
      <c r="O59" s="1142">
        <f t="shared" si="2"/>
        <v>0</v>
      </c>
      <c r="P59" s="975"/>
      <c r="Q59" s="1142">
        <f t="shared" si="3"/>
        <v>0</v>
      </c>
      <c r="R59" s="975"/>
      <c r="S59" s="884">
        <f t="shared" si="4"/>
        <v>0</v>
      </c>
    </row>
    <row r="60" spans="1:19" s="1077" customFormat="1">
      <c r="A60" s="881">
        <v>49</v>
      </c>
      <c r="B60" s="1800" t="s">
        <v>133</v>
      </c>
      <c r="C60" s="1801"/>
      <c r="D60" s="1801"/>
      <c r="E60" s="1802"/>
      <c r="F60" s="1798">
        <f t="shared" si="6"/>
        <v>0.5</v>
      </c>
      <c r="G60" s="1799"/>
      <c r="H60" s="1135" t="s">
        <v>13</v>
      </c>
      <c r="I60" s="1136">
        <v>300</v>
      </c>
      <c r="J60" s="1137">
        <v>150</v>
      </c>
      <c r="K60" s="1139"/>
      <c r="L60" s="978"/>
      <c r="M60" s="1142">
        <f t="shared" si="1"/>
        <v>0</v>
      </c>
      <c r="N60" s="978">
        <v>300</v>
      </c>
      <c r="O60" s="1142">
        <f t="shared" si="2"/>
        <v>150</v>
      </c>
      <c r="P60" s="975"/>
      <c r="Q60" s="1142">
        <f t="shared" si="3"/>
        <v>0</v>
      </c>
      <c r="R60" s="975"/>
      <c r="S60" s="884">
        <f t="shared" si="4"/>
        <v>0</v>
      </c>
    </row>
    <row r="61" spans="1:19" s="1077" customFormat="1">
      <c r="A61" s="881">
        <v>50</v>
      </c>
      <c r="B61" s="1800" t="s">
        <v>748</v>
      </c>
      <c r="C61" s="1801"/>
      <c r="D61" s="1801"/>
      <c r="E61" s="1802"/>
      <c r="F61" s="1798">
        <f t="shared" si="6"/>
        <v>550</v>
      </c>
      <c r="G61" s="1799"/>
      <c r="H61" s="1135" t="s">
        <v>135</v>
      </c>
      <c r="I61" s="1136">
        <v>2</v>
      </c>
      <c r="J61" s="1137">
        <v>1100</v>
      </c>
      <c r="K61" s="1139"/>
      <c r="L61" s="978">
        <v>2</v>
      </c>
      <c r="M61" s="1142">
        <f t="shared" si="1"/>
        <v>1100</v>
      </c>
      <c r="N61" s="978"/>
      <c r="O61" s="1142">
        <f t="shared" si="2"/>
        <v>0</v>
      </c>
      <c r="P61" s="975"/>
      <c r="Q61" s="1142">
        <f t="shared" si="3"/>
        <v>0</v>
      </c>
      <c r="R61" s="975"/>
      <c r="S61" s="884">
        <f t="shared" si="4"/>
        <v>0</v>
      </c>
    </row>
    <row r="62" spans="1:19" s="1077" customFormat="1">
      <c r="A62" s="881"/>
      <c r="B62" s="1124"/>
      <c r="C62" s="1125"/>
      <c r="D62" s="1125"/>
      <c r="E62" s="1126"/>
      <c r="F62" s="1073"/>
      <c r="G62" s="1127"/>
      <c r="H62" s="1128"/>
      <c r="I62" s="886"/>
      <c r="J62" s="1073"/>
      <c r="K62" s="1072"/>
      <c r="L62" s="1128"/>
      <c r="M62" s="1129"/>
      <c r="N62" s="1128"/>
      <c r="O62" s="1129"/>
      <c r="P62" s="1128"/>
      <c r="Q62" s="1129"/>
      <c r="R62" s="1128"/>
      <c r="S62" s="1130"/>
    </row>
    <row r="63" spans="1:19">
      <c r="A63" s="886"/>
      <c r="B63" s="1788" t="s">
        <v>16</v>
      </c>
      <c r="C63" s="1789" t="s">
        <v>16</v>
      </c>
      <c r="D63" s="1789" t="s">
        <v>16</v>
      </c>
      <c r="E63" s="1790" t="s">
        <v>16</v>
      </c>
      <c r="F63" s="1791"/>
      <c r="G63" s="1792"/>
      <c r="H63" s="887"/>
      <c r="I63" s="887"/>
      <c r="J63" s="1793">
        <f>SUM(J12:J62)</f>
        <v>44980</v>
      </c>
      <c r="K63" s="1790"/>
      <c r="L63" s="887"/>
      <c r="M63" s="888">
        <f>SUM(M12:M62)</f>
        <v>13398</v>
      </c>
      <c r="N63" s="889"/>
      <c r="O63" s="890">
        <f>SUM(O12:O62)</f>
        <v>9994</v>
      </c>
      <c r="P63" s="889"/>
      <c r="Q63" s="890">
        <f>SUM(Q12:Q62)</f>
        <v>11380</v>
      </c>
      <c r="R63" s="889"/>
      <c r="S63" s="890">
        <f>SUM(S12:S62)</f>
        <v>10908</v>
      </c>
    </row>
    <row r="64" spans="1:19">
      <c r="A64" s="773"/>
      <c r="B64" s="774" t="s">
        <v>267</v>
      </c>
      <c r="C64" s="774"/>
      <c r="D64" s="774"/>
      <c r="E64" s="774"/>
      <c r="F64" s="774"/>
      <c r="G64" s="774"/>
      <c r="H64" s="774"/>
      <c r="I64" s="774"/>
      <c r="J64" s="774"/>
      <c r="K64" s="774"/>
      <c r="L64" s="774"/>
      <c r="M64" s="774"/>
      <c r="N64" s="774"/>
      <c r="O64" s="774"/>
      <c r="P64" s="774"/>
      <c r="Q64" s="774"/>
      <c r="R64" s="774"/>
      <c r="S64" s="775"/>
    </row>
    <row r="65" spans="1:19">
      <c r="A65" s="337"/>
      <c r="B65" s="338"/>
      <c r="C65" s="338"/>
      <c r="D65" s="338"/>
      <c r="E65" s="338"/>
      <c r="F65" s="338"/>
      <c r="G65" s="338"/>
      <c r="H65" s="338"/>
      <c r="I65" s="338"/>
      <c r="J65" s="338"/>
      <c r="K65" s="338"/>
      <c r="L65" s="338"/>
      <c r="M65" s="338" t="s">
        <v>268</v>
      </c>
      <c r="N65" s="338"/>
      <c r="O65" s="338"/>
      <c r="P65" s="338"/>
      <c r="Q65" s="338"/>
      <c r="R65" s="338"/>
      <c r="S65" s="776"/>
    </row>
    <row r="66" spans="1:19">
      <c r="A66" s="337"/>
      <c r="B66" s="338"/>
      <c r="C66" s="338"/>
      <c r="D66" s="338"/>
      <c r="E66" s="338"/>
      <c r="F66" s="338"/>
      <c r="G66" s="338"/>
      <c r="H66" s="338"/>
      <c r="I66" s="338"/>
      <c r="J66" s="338"/>
      <c r="K66" s="338"/>
      <c r="L66" s="338"/>
      <c r="M66" s="338"/>
      <c r="N66" s="338"/>
      <c r="O66" s="338"/>
      <c r="P66" s="338"/>
      <c r="Q66" s="338"/>
      <c r="R66" s="338"/>
      <c r="S66" s="776"/>
    </row>
    <row r="67" spans="1:19">
      <c r="A67" s="337"/>
      <c r="B67" s="338"/>
      <c r="C67" s="338"/>
      <c r="D67" s="338"/>
      <c r="E67" s="338"/>
      <c r="F67" s="338"/>
      <c r="G67" s="338"/>
      <c r="H67" s="338"/>
      <c r="I67" s="338"/>
      <c r="J67" s="338"/>
      <c r="K67" s="338"/>
      <c r="L67" s="338"/>
      <c r="M67" s="338"/>
      <c r="N67" s="891" t="s">
        <v>715</v>
      </c>
      <c r="O67" s="891"/>
      <c r="P67" s="891"/>
      <c r="Q67" s="338"/>
      <c r="R67" s="338"/>
      <c r="S67" s="776"/>
    </row>
    <row r="68" spans="1:19">
      <c r="A68" s="344"/>
      <c r="B68" s="345"/>
      <c r="C68" s="345"/>
      <c r="D68" s="345"/>
      <c r="E68" s="345"/>
      <c r="F68" s="345"/>
      <c r="G68" s="345"/>
      <c r="H68" s="345"/>
      <c r="I68" s="345"/>
      <c r="J68" s="345"/>
      <c r="K68" s="345"/>
      <c r="L68" s="345"/>
      <c r="M68" s="345"/>
      <c r="N68" s="1794" t="s">
        <v>269</v>
      </c>
      <c r="O68" s="1794"/>
      <c r="P68" s="1794"/>
      <c r="Q68" s="1794"/>
      <c r="R68" s="1794"/>
      <c r="S68" s="777"/>
    </row>
    <row r="69" spans="1:19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</row>
    <row r="70" spans="1:19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</row>
    <row r="71" spans="1:19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</row>
    <row r="72" spans="1:19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</row>
    <row r="73" spans="1:19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</row>
    <row r="74" spans="1:19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</row>
    <row r="75" spans="1:19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</row>
    <row r="76" spans="1:19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</row>
    <row r="77" spans="1:19">
      <c r="A77" s="332" t="s">
        <v>254</v>
      </c>
      <c r="B77" s="332"/>
      <c r="C77" s="332"/>
      <c r="D77" s="332"/>
      <c r="E77" s="332"/>
      <c r="F77" s="333"/>
      <c r="G77" s="333"/>
      <c r="H77" s="333"/>
      <c r="I77" s="333"/>
      <c r="J77" s="333"/>
      <c r="K77" s="333"/>
      <c r="L77" s="333"/>
      <c r="M77" s="333"/>
      <c r="N77" s="333"/>
      <c r="O77" s="333"/>
      <c r="P77" s="333"/>
      <c r="Q77" s="333"/>
      <c r="R77" s="333"/>
      <c r="S77" s="333"/>
    </row>
    <row r="78" spans="1:19" ht="18">
      <c r="A78" s="1814" t="s">
        <v>19</v>
      </c>
      <c r="B78" s="1814"/>
      <c r="C78" s="1814"/>
      <c r="D78" s="1814"/>
      <c r="E78" s="1814"/>
      <c r="F78" s="1814"/>
      <c r="G78" s="1814"/>
      <c r="H78" s="1814"/>
      <c r="I78" s="1814"/>
      <c r="J78" s="1814"/>
      <c r="K78" s="1814"/>
      <c r="L78" s="1814"/>
      <c r="M78" s="1814"/>
      <c r="N78" s="1814"/>
      <c r="O78" s="1814"/>
      <c r="P78" s="1814"/>
      <c r="Q78" s="1814"/>
      <c r="R78" s="1814"/>
      <c r="S78" s="1814"/>
    </row>
    <row r="79" spans="1:19">
      <c r="A79" s="3"/>
      <c r="B79" s="3"/>
      <c r="C79" s="3"/>
      <c r="D79" s="3"/>
      <c r="E79" s="3"/>
      <c r="F79" s="3"/>
      <c r="G79" s="3"/>
      <c r="H79" s="334" t="s">
        <v>255</v>
      </c>
      <c r="I79" s="334"/>
      <c r="J79" s="334"/>
      <c r="K79" s="3"/>
      <c r="L79" s="3"/>
      <c r="M79" s="3"/>
      <c r="N79" s="3"/>
      <c r="O79" s="3"/>
      <c r="P79" s="3"/>
      <c r="Q79" s="3"/>
      <c r="R79" s="3"/>
      <c r="S79" s="3"/>
    </row>
    <row r="80" spans="1:19">
      <c r="A80" s="3"/>
      <c r="B80" s="3"/>
      <c r="C80" s="3"/>
      <c r="D80" s="3"/>
      <c r="E80" s="3"/>
      <c r="F80" s="3"/>
      <c r="G80" s="3"/>
      <c r="H80" s="334"/>
      <c r="I80" s="334"/>
      <c r="J80" s="334"/>
      <c r="K80" s="3"/>
      <c r="L80" s="3"/>
      <c r="M80" s="3"/>
      <c r="N80" s="3"/>
      <c r="O80" s="3"/>
      <c r="P80" s="3"/>
      <c r="Q80" s="3"/>
      <c r="R80" s="3"/>
      <c r="S80" s="3"/>
    </row>
    <row r="81" spans="1:19">
      <c r="A81" s="2" t="s">
        <v>256</v>
      </c>
      <c r="B81" s="2"/>
      <c r="C81" s="2"/>
      <c r="D81" s="2"/>
      <c r="E81" s="2"/>
      <c r="F81" s="335" t="s">
        <v>713</v>
      </c>
      <c r="G81" s="335"/>
      <c r="H81" s="335"/>
      <c r="I81" s="335"/>
      <c r="J81" s="336"/>
      <c r="K81" s="2"/>
      <c r="L81" s="2"/>
      <c r="M81" s="2"/>
      <c r="N81" s="2"/>
      <c r="O81" s="2"/>
      <c r="P81" s="2"/>
      <c r="Q81" s="2"/>
      <c r="R81" s="2"/>
      <c r="S81" s="2"/>
    </row>
    <row r="82" spans="1:19">
      <c r="A82" s="337" t="s">
        <v>125</v>
      </c>
      <c r="B82" s="338"/>
      <c r="C82" s="3"/>
      <c r="D82" s="3"/>
      <c r="E82" s="3"/>
      <c r="F82" s="3"/>
      <c r="G82" s="3"/>
      <c r="H82" s="3"/>
      <c r="I82" s="3"/>
      <c r="J82" s="339" t="s">
        <v>1</v>
      </c>
      <c r="K82" s="340"/>
      <c r="L82" s="2"/>
      <c r="M82" s="2"/>
      <c r="N82" s="2"/>
      <c r="O82" s="18"/>
      <c r="P82" s="338" t="s">
        <v>257</v>
      </c>
      <c r="Q82" s="338"/>
      <c r="R82" s="338"/>
      <c r="S82" s="22"/>
    </row>
    <row r="83" spans="1:19">
      <c r="A83" s="337" t="s">
        <v>258</v>
      </c>
      <c r="B83" s="338"/>
      <c r="C83" s="341" t="s">
        <v>714</v>
      </c>
      <c r="D83" s="341"/>
      <c r="E83" s="341"/>
      <c r="F83" s="3"/>
      <c r="G83" s="3"/>
      <c r="H83" s="3"/>
      <c r="I83" s="3"/>
      <c r="J83" s="342" t="s">
        <v>2</v>
      </c>
      <c r="K83" s="343"/>
      <c r="L83" s="1812" t="s">
        <v>3</v>
      </c>
      <c r="M83" s="1813"/>
      <c r="N83" s="1812" t="s">
        <v>4</v>
      </c>
      <c r="O83" s="1813"/>
      <c r="P83" s="344" t="s">
        <v>259</v>
      </c>
      <c r="Q83" s="345"/>
      <c r="R83" s="345"/>
      <c r="S83" s="18"/>
    </row>
    <row r="84" spans="1:19">
      <c r="A84" s="1815" t="s">
        <v>128</v>
      </c>
      <c r="B84" s="1818" t="s">
        <v>158</v>
      </c>
      <c r="C84" s="1819"/>
      <c r="D84" s="1819"/>
      <c r="E84" s="1820"/>
      <c r="F84" s="1818" t="s">
        <v>260</v>
      </c>
      <c r="G84" s="1820"/>
      <c r="H84" s="1818" t="s">
        <v>261</v>
      </c>
      <c r="I84" s="1820"/>
      <c r="J84" s="1818" t="s">
        <v>262</v>
      </c>
      <c r="K84" s="1820"/>
      <c r="L84" s="338"/>
      <c r="M84" s="338"/>
      <c r="N84" s="338"/>
      <c r="O84" s="1827" t="s">
        <v>263</v>
      </c>
      <c r="P84" s="1827"/>
      <c r="Q84" s="338"/>
      <c r="R84" s="338"/>
      <c r="S84" s="776"/>
    </row>
    <row r="85" spans="1:19">
      <c r="A85" s="1816"/>
      <c r="B85" s="1821"/>
      <c r="C85" s="1822"/>
      <c r="D85" s="1822"/>
      <c r="E85" s="1823"/>
      <c r="F85" s="1821"/>
      <c r="G85" s="1823"/>
      <c r="H85" s="1821"/>
      <c r="I85" s="1823"/>
      <c r="J85" s="1821"/>
      <c r="K85" s="1823"/>
      <c r="L85" s="1828" t="s">
        <v>130</v>
      </c>
      <c r="M85" s="1829"/>
      <c r="N85" s="1828" t="s">
        <v>30</v>
      </c>
      <c r="O85" s="1829"/>
      <c r="P85" s="1828" t="s">
        <v>31</v>
      </c>
      <c r="Q85" s="1829"/>
      <c r="R85" s="1828" t="s">
        <v>32</v>
      </c>
      <c r="S85" s="1829"/>
    </row>
    <row r="86" spans="1:19">
      <c r="A86" s="1817"/>
      <c r="B86" s="1824"/>
      <c r="C86" s="1825"/>
      <c r="D86" s="1825"/>
      <c r="E86" s="1826"/>
      <c r="F86" s="1824"/>
      <c r="G86" s="1826"/>
      <c r="H86" s="1824"/>
      <c r="I86" s="1826"/>
      <c r="J86" s="1824"/>
      <c r="K86" s="1823"/>
      <c r="L86" s="1067" t="s">
        <v>9</v>
      </c>
      <c r="M86" s="771" t="s">
        <v>10</v>
      </c>
      <c r="N86" s="771" t="s">
        <v>9</v>
      </c>
      <c r="O86" s="1068" t="s">
        <v>10</v>
      </c>
      <c r="P86" s="771" t="s">
        <v>9</v>
      </c>
      <c r="Q86" s="1068" t="s">
        <v>10</v>
      </c>
      <c r="R86" s="771" t="s">
        <v>9</v>
      </c>
      <c r="S86" s="1068" t="s">
        <v>10</v>
      </c>
    </row>
    <row r="87" spans="1:19">
      <c r="A87" s="390">
        <v>1</v>
      </c>
      <c r="B87" s="1835" t="s">
        <v>752</v>
      </c>
      <c r="C87" s="1836"/>
      <c r="D87" s="1836"/>
      <c r="E87" s="1837"/>
      <c r="F87" s="1838">
        <v>31350</v>
      </c>
      <c r="G87" s="1839"/>
      <c r="H87" s="1136">
        <v>1</v>
      </c>
      <c r="I87" s="1132" t="s">
        <v>764</v>
      </c>
      <c r="J87" s="1143">
        <v>31350</v>
      </c>
      <c r="K87" s="1147"/>
      <c r="L87" s="978">
        <v>1</v>
      </c>
      <c r="M87" s="1152">
        <f>F87*L87</f>
        <v>31350</v>
      </c>
      <c r="N87" s="385"/>
      <c r="O87" s="1153">
        <f>F87*N87</f>
        <v>0</v>
      </c>
      <c r="P87" s="1155"/>
      <c r="Q87" s="1154">
        <f>F87*P87</f>
        <v>0</v>
      </c>
      <c r="R87" s="1066"/>
      <c r="S87" s="385"/>
    </row>
    <row r="88" spans="1:19">
      <c r="A88" s="881"/>
      <c r="B88" s="1835"/>
      <c r="C88" s="1836"/>
      <c r="D88" s="1836"/>
      <c r="E88" s="1837"/>
      <c r="F88" s="1840"/>
      <c r="G88" s="1841"/>
      <c r="H88" s="1136"/>
      <c r="I88" s="1132"/>
      <c r="J88" s="1144"/>
      <c r="K88" s="1148"/>
      <c r="L88" s="885"/>
      <c r="M88" s="1152">
        <f t="shared" ref="M88:M99" si="7">F88*L88</f>
        <v>0</v>
      </c>
      <c r="N88" s="882"/>
      <c r="O88" s="1154">
        <f t="shared" ref="O88:O99" si="8">F88*N88</f>
        <v>0</v>
      </c>
      <c r="P88" s="882"/>
      <c r="Q88" s="1154">
        <f t="shared" ref="Q88:Q99" si="9">F88*P88</f>
        <v>0</v>
      </c>
      <c r="R88" s="882"/>
      <c r="S88" s="884"/>
    </row>
    <row r="89" spans="1:19">
      <c r="A89" s="881"/>
      <c r="B89" s="1867" t="s">
        <v>753</v>
      </c>
      <c r="C89" s="1868"/>
      <c r="D89" s="1868"/>
      <c r="E89" s="1869"/>
      <c r="F89" s="1840"/>
      <c r="G89" s="1841"/>
      <c r="H89" s="1136"/>
      <c r="I89" s="1132"/>
      <c r="J89" s="1144"/>
      <c r="K89" s="1148"/>
      <c r="L89" s="885"/>
      <c r="M89" s="1152">
        <f t="shared" si="7"/>
        <v>0</v>
      </c>
      <c r="N89" s="882"/>
      <c r="O89" s="1154">
        <f t="shared" si="8"/>
        <v>0</v>
      </c>
      <c r="P89" s="882"/>
      <c r="Q89" s="1154">
        <f t="shared" si="9"/>
        <v>0</v>
      </c>
      <c r="R89" s="882"/>
      <c r="S89" s="884"/>
    </row>
    <row r="90" spans="1:19" ht="16.5" customHeight="1">
      <c r="A90" s="881">
        <v>2</v>
      </c>
      <c r="B90" s="1830" t="s">
        <v>754</v>
      </c>
      <c r="C90" s="1831"/>
      <c r="D90" s="1831"/>
      <c r="E90" s="1832"/>
      <c r="F90" s="1833">
        <v>4000000</v>
      </c>
      <c r="G90" s="1834"/>
      <c r="H90" s="1136"/>
      <c r="I90" s="1132"/>
      <c r="J90" s="1145">
        <v>4000000</v>
      </c>
      <c r="K90" s="1149"/>
      <c r="L90" s="885"/>
      <c r="M90" s="1152">
        <f t="shared" si="7"/>
        <v>0</v>
      </c>
      <c r="N90" s="1076">
        <v>1</v>
      </c>
      <c r="O90" s="1154">
        <f t="shared" si="8"/>
        <v>4000000</v>
      </c>
      <c r="P90" s="885"/>
      <c r="Q90" s="1154">
        <f t="shared" si="9"/>
        <v>0</v>
      </c>
      <c r="R90" s="885"/>
      <c r="S90" s="884"/>
    </row>
    <row r="91" spans="1:19">
      <c r="A91" s="881">
        <v>3</v>
      </c>
      <c r="B91" s="1864" t="s">
        <v>755</v>
      </c>
      <c r="C91" s="1865"/>
      <c r="D91" s="1865"/>
      <c r="E91" s="1866"/>
      <c r="F91" s="1833">
        <v>1000000</v>
      </c>
      <c r="G91" s="1834"/>
      <c r="H91" s="1136"/>
      <c r="I91" s="1132"/>
      <c r="J91" s="1146">
        <v>1000000</v>
      </c>
      <c r="K91" s="1150"/>
      <c r="L91" s="978">
        <v>1</v>
      </c>
      <c r="M91" s="1152">
        <f t="shared" si="7"/>
        <v>1000000</v>
      </c>
      <c r="N91" s="885"/>
      <c r="O91" s="1154">
        <f t="shared" si="8"/>
        <v>0</v>
      </c>
      <c r="P91" s="885"/>
      <c r="Q91" s="1154">
        <f t="shared" si="9"/>
        <v>0</v>
      </c>
      <c r="R91" s="885"/>
      <c r="S91" s="884"/>
    </row>
    <row r="92" spans="1:19" ht="21" customHeight="1">
      <c r="A92" s="881">
        <v>4</v>
      </c>
      <c r="B92" s="1830" t="s">
        <v>756</v>
      </c>
      <c r="C92" s="1831"/>
      <c r="D92" s="1831"/>
      <c r="E92" s="1832"/>
      <c r="F92" s="1833">
        <v>3000000</v>
      </c>
      <c r="G92" s="1834"/>
      <c r="H92" s="1136"/>
      <c r="I92" s="1132"/>
      <c r="J92" s="1146">
        <v>3000000</v>
      </c>
      <c r="K92" s="1150"/>
      <c r="L92" s="978">
        <v>1</v>
      </c>
      <c r="M92" s="1152">
        <f t="shared" si="7"/>
        <v>3000000</v>
      </c>
      <c r="N92" s="882"/>
      <c r="O92" s="1154">
        <f t="shared" si="8"/>
        <v>0</v>
      </c>
      <c r="P92" s="882"/>
      <c r="Q92" s="1154">
        <f t="shared" si="9"/>
        <v>0</v>
      </c>
      <c r="R92" s="882"/>
      <c r="S92" s="884"/>
    </row>
    <row r="93" spans="1:19" ht="16.5" customHeight="1">
      <c r="A93" s="881">
        <v>5</v>
      </c>
      <c r="B93" s="1830" t="s">
        <v>757</v>
      </c>
      <c r="C93" s="1831"/>
      <c r="D93" s="1831"/>
      <c r="E93" s="1832"/>
      <c r="F93" s="1833">
        <v>3000000</v>
      </c>
      <c r="G93" s="1834"/>
      <c r="H93" s="1136"/>
      <c r="I93" s="1132"/>
      <c r="J93" s="1146">
        <v>3000000</v>
      </c>
      <c r="K93" s="1150"/>
      <c r="L93" s="1151">
        <v>1</v>
      </c>
      <c r="M93" s="1152">
        <f t="shared" si="7"/>
        <v>3000000</v>
      </c>
      <c r="N93" s="885"/>
      <c r="O93" s="1154">
        <f t="shared" si="8"/>
        <v>0</v>
      </c>
      <c r="P93" s="885"/>
      <c r="Q93" s="1154">
        <f t="shared" si="9"/>
        <v>0</v>
      </c>
      <c r="R93" s="885"/>
      <c r="S93" s="884"/>
    </row>
    <row r="94" spans="1:19" ht="16.5" customHeight="1">
      <c r="A94" s="881"/>
      <c r="B94" s="1861" t="s">
        <v>758</v>
      </c>
      <c r="C94" s="1862"/>
      <c r="D94" s="1862"/>
      <c r="E94" s="1863"/>
      <c r="F94" s="1848"/>
      <c r="G94" s="1849"/>
      <c r="H94" s="1136"/>
      <c r="I94" s="1132"/>
      <c r="J94" s="1146"/>
      <c r="K94" s="1150"/>
      <c r="L94" s="885"/>
      <c r="M94" s="1152">
        <f t="shared" si="7"/>
        <v>0</v>
      </c>
      <c r="N94" s="885"/>
      <c r="O94" s="1154">
        <f t="shared" si="8"/>
        <v>0</v>
      </c>
      <c r="P94" s="885"/>
      <c r="Q94" s="1154">
        <f t="shared" si="9"/>
        <v>0</v>
      </c>
      <c r="R94" s="885"/>
      <c r="S94" s="884"/>
    </row>
    <row r="95" spans="1:19" ht="23.25" customHeight="1">
      <c r="A95" s="881">
        <v>6</v>
      </c>
      <c r="B95" s="1830" t="s">
        <v>759</v>
      </c>
      <c r="C95" s="1831"/>
      <c r="D95" s="1831"/>
      <c r="E95" s="1832"/>
      <c r="F95" s="1833">
        <v>2500000</v>
      </c>
      <c r="G95" s="1834"/>
      <c r="H95" s="1136"/>
      <c r="I95" s="1132"/>
      <c r="J95" s="1146">
        <v>2500000</v>
      </c>
      <c r="K95" s="1150"/>
      <c r="L95" s="885"/>
      <c r="M95" s="1152">
        <f t="shared" si="7"/>
        <v>0</v>
      </c>
      <c r="N95" s="1076">
        <v>1</v>
      </c>
      <c r="O95" s="1154">
        <f t="shared" si="8"/>
        <v>2500000</v>
      </c>
      <c r="P95" s="885"/>
      <c r="Q95" s="1154">
        <f t="shared" si="9"/>
        <v>0</v>
      </c>
      <c r="R95" s="885"/>
      <c r="S95" s="884"/>
    </row>
    <row r="96" spans="1:19">
      <c r="A96" s="881"/>
      <c r="B96" s="1835" t="s">
        <v>760</v>
      </c>
      <c r="C96" s="1836"/>
      <c r="D96" s="1836"/>
      <c r="E96" s="1837"/>
      <c r="F96" s="1833">
        <v>2000000</v>
      </c>
      <c r="G96" s="1834"/>
      <c r="H96" s="1136"/>
      <c r="I96" s="1132"/>
      <c r="J96" s="1146">
        <v>2000000</v>
      </c>
      <c r="K96" s="1150"/>
      <c r="L96" s="885"/>
      <c r="M96" s="1152">
        <f t="shared" si="7"/>
        <v>0</v>
      </c>
      <c r="N96" s="1076">
        <v>1</v>
      </c>
      <c r="O96" s="1154">
        <f t="shared" si="8"/>
        <v>2000000</v>
      </c>
      <c r="P96" s="885"/>
      <c r="Q96" s="1154">
        <f t="shared" si="9"/>
        <v>0</v>
      </c>
      <c r="R96" s="885"/>
      <c r="S96" s="884"/>
    </row>
    <row r="97" spans="1:19" ht="30.75" customHeight="1">
      <c r="A97" s="881">
        <v>7</v>
      </c>
      <c r="B97" s="1830" t="s">
        <v>761</v>
      </c>
      <c r="C97" s="1831"/>
      <c r="D97" s="1831"/>
      <c r="E97" s="1832"/>
      <c r="F97" s="1843">
        <v>3000000</v>
      </c>
      <c r="G97" s="1844"/>
      <c r="H97" s="1136"/>
      <c r="I97" s="1132"/>
      <c r="J97" s="1146">
        <v>3000000</v>
      </c>
      <c r="K97" s="1150"/>
      <c r="L97" s="885"/>
      <c r="M97" s="1152">
        <f t="shared" si="7"/>
        <v>0</v>
      </c>
      <c r="N97" s="885"/>
      <c r="O97" s="1154">
        <f t="shared" si="8"/>
        <v>0</v>
      </c>
      <c r="P97" s="1076">
        <v>1</v>
      </c>
      <c r="Q97" s="1154">
        <f t="shared" si="9"/>
        <v>3000000</v>
      </c>
      <c r="R97" s="885"/>
      <c r="S97" s="884"/>
    </row>
    <row r="98" spans="1:19" ht="27.75" customHeight="1">
      <c r="A98" s="881">
        <v>8</v>
      </c>
      <c r="B98" s="1830" t="s">
        <v>762</v>
      </c>
      <c r="C98" s="1831"/>
      <c r="D98" s="1831"/>
      <c r="E98" s="1832"/>
      <c r="F98" s="1833">
        <v>1000000</v>
      </c>
      <c r="G98" s="1834"/>
      <c r="H98" s="1136"/>
      <c r="I98" s="1132"/>
      <c r="J98" s="1146">
        <v>1000000</v>
      </c>
      <c r="K98" s="1150"/>
      <c r="L98" s="975">
        <v>1</v>
      </c>
      <c r="M98" s="1152">
        <f t="shared" si="7"/>
        <v>1000000</v>
      </c>
      <c r="N98" s="885"/>
      <c r="O98" s="1154">
        <f t="shared" si="8"/>
        <v>0</v>
      </c>
      <c r="P98" s="885"/>
      <c r="Q98" s="1154">
        <f t="shared" si="9"/>
        <v>0</v>
      </c>
      <c r="R98" s="885"/>
      <c r="S98" s="884"/>
    </row>
    <row r="99" spans="1:19">
      <c r="A99" s="881">
        <v>9</v>
      </c>
      <c r="B99" s="1835" t="s">
        <v>763</v>
      </c>
      <c r="C99" s="1836"/>
      <c r="D99" s="1836"/>
      <c r="E99" s="1837"/>
      <c r="F99" s="1859">
        <v>50000</v>
      </c>
      <c r="G99" s="1860"/>
      <c r="H99" s="1136"/>
      <c r="I99" s="1132"/>
      <c r="J99" s="1146">
        <v>50000</v>
      </c>
      <c r="K99" s="1150"/>
      <c r="L99" s="885"/>
      <c r="M99" s="1152">
        <f t="shared" si="7"/>
        <v>0</v>
      </c>
      <c r="N99" s="975">
        <v>1</v>
      </c>
      <c r="O99" s="1153">
        <f t="shared" si="8"/>
        <v>50000</v>
      </c>
      <c r="P99" s="885"/>
      <c r="Q99" s="1154">
        <f t="shared" si="9"/>
        <v>0</v>
      </c>
      <c r="R99" s="885"/>
      <c r="S99" s="884"/>
    </row>
    <row r="100" spans="1:19">
      <c r="A100" s="881"/>
      <c r="B100" s="1845"/>
      <c r="C100" s="1846"/>
      <c r="D100" s="1846"/>
      <c r="E100" s="1847"/>
      <c r="F100" s="1848"/>
      <c r="G100" s="1849"/>
      <c r="H100" s="885"/>
      <c r="I100" s="881"/>
      <c r="J100" s="1840"/>
      <c r="K100" s="1842"/>
      <c r="L100" s="885"/>
      <c r="M100" s="883"/>
      <c r="N100" s="885"/>
      <c r="O100" s="883"/>
      <c r="P100" s="885"/>
      <c r="Q100" s="883"/>
      <c r="R100" s="885"/>
      <c r="S100" s="884"/>
    </row>
    <row r="101" spans="1:19">
      <c r="A101" s="881"/>
      <c r="B101" s="1845"/>
      <c r="C101" s="1846"/>
      <c r="D101" s="1846"/>
      <c r="E101" s="1847"/>
      <c r="F101" s="1848"/>
      <c r="G101" s="1849"/>
      <c r="H101" s="885"/>
      <c r="I101" s="881"/>
      <c r="J101" s="1840"/>
      <c r="K101" s="1841"/>
      <c r="L101" s="885"/>
      <c r="M101" s="883"/>
      <c r="N101" s="885"/>
      <c r="O101" s="883"/>
      <c r="P101" s="885"/>
      <c r="Q101" s="883"/>
      <c r="R101" s="885"/>
      <c r="S101" s="884"/>
    </row>
    <row r="102" spans="1:19">
      <c r="A102" s="881"/>
      <c r="B102" s="1845"/>
      <c r="C102" s="1846"/>
      <c r="D102" s="1846"/>
      <c r="E102" s="1847"/>
      <c r="F102" s="1848"/>
      <c r="G102" s="1849"/>
      <c r="H102" s="885"/>
      <c r="I102" s="881"/>
      <c r="J102" s="1840"/>
      <c r="K102" s="1841"/>
      <c r="L102" s="885"/>
      <c r="M102" s="883"/>
      <c r="N102" s="885"/>
      <c r="O102" s="883"/>
      <c r="P102" s="885"/>
      <c r="Q102" s="883"/>
      <c r="R102" s="885"/>
      <c r="S102" s="884"/>
    </row>
    <row r="103" spans="1:19">
      <c r="A103" s="881"/>
      <c r="B103" s="1845"/>
      <c r="C103" s="1846"/>
      <c r="D103" s="1846"/>
      <c r="E103" s="1847"/>
      <c r="F103" s="1848"/>
      <c r="G103" s="1849"/>
      <c r="H103" s="885"/>
      <c r="I103" s="881"/>
      <c r="J103" s="1840"/>
      <c r="K103" s="1841"/>
      <c r="L103" s="885"/>
      <c r="M103" s="883"/>
      <c r="N103" s="885"/>
      <c r="O103" s="883"/>
      <c r="P103" s="885"/>
      <c r="Q103" s="883"/>
      <c r="R103" s="885"/>
      <c r="S103" s="884"/>
    </row>
    <row r="104" spans="1:19">
      <c r="A104" s="881"/>
      <c r="B104" s="1069"/>
      <c r="C104" s="1070"/>
      <c r="D104" s="1070"/>
      <c r="E104" s="1071"/>
      <c r="F104" s="1848"/>
      <c r="G104" s="1849"/>
      <c r="H104" s="885"/>
      <c r="I104" s="881"/>
      <c r="J104" s="1840"/>
      <c r="K104" s="1841"/>
      <c r="L104" s="885"/>
      <c r="M104" s="883"/>
      <c r="N104" s="885"/>
      <c r="O104" s="883"/>
      <c r="P104" s="885"/>
      <c r="Q104" s="883"/>
      <c r="R104" s="885"/>
      <c r="S104" s="884"/>
    </row>
    <row r="105" spans="1:19">
      <c r="A105" s="881"/>
      <c r="B105" s="1845"/>
      <c r="C105" s="1846"/>
      <c r="D105" s="1846"/>
      <c r="E105" s="1847"/>
      <c r="F105" s="1848"/>
      <c r="G105" s="1849"/>
      <c r="H105" s="885"/>
      <c r="I105" s="881"/>
      <c r="J105" s="1840"/>
      <c r="K105" s="1841"/>
      <c r="L105" s="885"/>
      <c r="M105" s="883"/>
      <c r="N105" s="885"/>
      <c r="O105" s="883"/>
      <c r="P105" s="885"/>
      <c r="Q105" s="883"/>
      <c r="R105" s="885"/>
      <c r="S105" s="884"/>
    </row>
    <row r="106" spans="1:19">
      <c r="A106" s="881"/>
      <c r="B106" s="1845"/>
      <c r="C106" s="1846"/>
      <c r="D106" s="1846"/>
      <c r="E106" s="1847"/>
      <c r="F106" s="1848"/>
      <c r="G106" s="1849"/>
      <c r="H106" s="885"/>
      <c r="I106" s="881"/>
      <c r="J106" s="1840"/>
      <c r="K106" s="1841"/>
      <c r="L106" s="885"/>
      <c r="M106" s="883"/>
      <c r="N106" s="885"/>
      <c r="O106" s="883"/>
      <c r="P106" s="885"/>
      <c r="Q106" s="883"/>
      <c r="R106" s="885"/>
      <c r="S106" s="884"/>
    </row>
    <row r="107" spans="1:19">
      <c r="A107" s="881"/>
      <c r="B107" s="1845"/>
      <c r="C107" s="1846"/>
      <c r="D107" s="1846"/>
      <c r="E107" s="1847"/>
      <c r="F107" s="1848"/>
      <c r="G107" s="1849"/>
      <c r="H107" s="885"/>
      <c r="I107" s="881"/>
      <c r="J107" s="1840"/>
      <c r="K107" s="1841"/>
      <c r="L107" s="885"/>
      <c r="M107" s="883"/>
      <c r="N107" s="885"/>
      <c r="O107" s="883"/>
      <c r="P107" s="885"/>
      <c r="Q107" s="883"/>
      <c r="R107" s="885"/>
      <c r="S107" s="884"/>
    </row>
    <row r="108" spans="1:19">
      <c r="A108" s="881"/>
      <c r="B108" s="1845"/>
      <c r="C108" s="1846"/>
      <c r="D108" s="1846"/>
      <c r="E108" s="1847"/>
      <c r="F108" s="1840"/>
      <c r="G108" s="1841"/>
      <c r="H108" s="885"/>
      <c r="I108" s="881"/>
      <c r="J108" s="1840"/>
      <c r="K108" s="1841"/>
      <c r="L108" s="885"/>
      <c r="M108" s="883"/>
      <c r="N108" s="885"/>
      <c r="O108" s="883"/>
      <c r="P108" s="885"/>
      <c r="Q108" s="883"/>
      <c r="R108" s="885"/>
      <c r="S108" s="884"/>
    </row>
    <row r="109" spans="1:19">
      <c r="A109" s="886"/>
      <c r="B109" s="1788" t="s">
        <v>16</v>
      </c>
      <c r="C109" s="1789" t="s">
        <v>16</v>
      </c>
      <c r="D109" s="1789" t="s">
        <v>16</v>
      </c>
      <c r="E109" s="1790" t="s">
        <v>16</v>
      </c>
      <c r="F109" s="1791"/>
      <c r="G109" s="1792"/>
      <c r="H109" s="887"/>
      <c r="I109" s="887"/>
      <c r="J109" s="1793">
        <f>SUM(J87:J108)</f>
        <v>19581350</v>
      </c>
      <c r="K109" s="1790"/>
      <c r="L109" s="887"/>
      <c r="M109" s="888">
        <f>SUM(M87:M108)</f>
        <v>8031350</v>
      </c>
      <c r="N109" s="889"/>
      <c r="O109" s="890">
        <f>SUM(O87:O108)</f>
        <v>8550000</v>
      </c>
      <c r="P109" s="889"/>
      <c r="Q109" s="890">
        <f>SUM(Q87:Q108)</f>
        <v>3000000</v>
      </c>
      <c r="R109" s="889"/>
      <c r="S109" s="890">
        <f>SUM(S88:S108)</f>
        <v>0</v>
      </c>
    </row>
    <row r="110" spans="1:19">
      <c r="A110" s="773"/>
      <c r="B110" s="774" t="s">
        <v>267</v>
      </c>
      <c r="C110" s="774"/>
      <c r="D110" s="774"/>
      <c r="E110" s="774"/>
      <c r="F110" s="774"/>
      <c r="G110" s="774"/>
      <c r="H110" s="774"/>
      <c r="I110" s="774"/>
      <c r="J110" s="774"/>
      <c r="K110" s="774"/>
      <c r="L110" s="774"/>
      <c r="M110" s="774"/>
      <c r="N110" s="774"/>
      <c r="O110" s="774"/>
      <c r="P110" s="774"/>
      <c r="Q110" s="774"/>
      <c r="R110" s="774"/>
      <c r="S110" s="775"/>
    </row>
    <row r="111" spans="1:19">
      <c r="A111" s="337"/>
      <c r="B111" s="338"/>
      <c r="C111" s="338"/>
      <c r="D111" s="338"/>
      <c r="E111" s="338"/>
      <c r="F111" s="338"/>
      <c r="G111" s="338"/>
      <c r="H111" s="338"/>
      <c r="I111" s="338"/>
      <c r="J111" s="338"/>
      <c r="K111" s="338"/>
      <c r="L111" s="338"/>
      <c r="M111" s="338" t="s">
        <v>268</v>
      </c>
      <c r="N111" s="338"/>
      <c r="O111" s="338"/>
      <c r="P111" s="338"/>
      <c r="Q111" s="338"/>
      <c r="R111" s="338"/>
      <c r="S111" s="776"/>
    </row>
    <row r="112" spans="1:19">
      <c r="A112" s="337"/>
      <c r="B112" s="338"/>
      <c r="C112" s="338"/>
      <c r="D112" s="338"/>
      <c r="E112" s="338"/>
      <c r="F112" s="338"/>
      <c r="G112" s="338"/>
      <c r="H112" s="338"/>
      <c r="I112" s="338"/>
      <c r="J112" s="338"/>
      <c r="K112" s="338"/>
      <c r="L112" s="338"/>
      <c r="M112" s="338"/>
      <c r="N112" s="338"/>
      <c r="O112" s="338"/>
      <c r="P112" s="338"/>
      <c r="Q112" s="338"/>
      <c r="R112" s="338"/>
      <c r="S112" s="776"/>
    </row>
    <row r="113" spans="1:19">
      <c r="A113" s="337"/>
      <c r="B113" s="338"/>
      <c r="C113" s="338"/>
      <c r="D113" s="338"/>
      <c r="E113" s="338"/>
      <c r="F113" s="338"/>
      <c r="G113" s="338"/>
      <c r="H113" s="338"/>
      <c r="I113" s="338"/>
      <c r="J113" s="338"/>
      <c r="K113" s="338"/>
      <c r="L113" s="338"/>
      <c r="M113" s="338"/>
      <c r="N113" s="891" t="s">
        <v>715</v>
      </c>
      <c r="O113" s="891"/>
      <c r="P113" s="891"/>
      <c r="Q113" s="338"/>
      <c r="R113" s="338"/>
      <c r="S113" s="776"/>
    </row>
    <row r="114" spans="1:19">
      <c r="A114" s="344"/>
      <c r="B114" s="345"/>
      <c r="C114" s="345"/>
      <c r="D114" s="345"/>
      <c r="E114" s="345"/>
      <c r="F114" s="345"/>
      <c r="G114" s="345"/>
      <c r="H114" s="345"/>
      <c r="I114" s="345"/>
      <c r="J114" s="345"/>
      <c r="K114" s="345"/>
      <c r="L114" s="345"/>
      <c r="M114" s="345"/>
      <c r="N114" s="1794" t="s">
        <v>269</v>
      </c>
      <c r="O114" s="1794"/>
      <c r="P114" s="1794"/>
      <c r="Q114" s="1794"/>
      <c r="R114" s="1794"/>
      <c r="S114" s="777"/>
    </row>
  </sheetData>
  <mergeCells count="188">
    <mergeCell ref="F52:G52"/>
    <mergeCell ref="F53:G53"/>
    <mergeCell ref="F54:G54"/>
    <mergeCell ref="F55:G55"/>
    <mergeCell ref="F37:G37"/>
    <mergeCell ref="F38:G38"/>
    <mergeCell ref="F39:G39"/>
    <mergeCell ref="F40:G40"/>
    <mergeCell ref="F41:G41"/>
    <mergeCell ref="F42:G42"/>
    <mergeCell ref="F43:G43"/>
    <mergeCell ref="F44:G44"/>
    <mergeCell ref="F45:G45"/>
    <mergeCell ref="B91:E91"/>
    <mergeCell ref="F91:G91"/>
    <mergeCell ref="B92:E92"/>
    <mergeCell ref="F92:G92"/>
    <mergeCell ref="B89:E89"/>
    <mergeCell ref="F89:G89"/>
    <mergeCell ref="F46:G46"/>
    <mergeCell ref="F47:G47"/>
    <mergeCell ref="F48:G48"/>
    <mergeCell ref="F49:G49"/>
    <mergeCell ref="F50:G50"/>
    <mergeCell ref="B59:E59"/>
    <mergeCell ref="B60:E60"/>
    <mergeCell ref="B61:E61"/>
    <mergeCell ref="B54:E54"/>
    <mergeCell ref="B55:E55"/>
    <mergeCell ref="B56:E56"/>
    <mergeCell ref="F61:G61"/>
    <mergeCell ref="F56:G56"/>
    <mergeCell ref="F57:G57"/>
    <mergeCell ref="F58:G58"/>
    <mergeCell ref="F59:G59"/>
    <mergeCell ref="F60:G60"/>
    <mergeCell ref="F51:G51"/>
    <mergeCell ref="B109:E109"/>
    <mergeCell ref="F109:G109"/>
    <mergeCell ref="F106:G106"/>
    <mergeCell ref="B99:E99"/>
    <mergeCell ref="F99:G99"/>
    <mergeCell ref="B100:E100"/>
    <mergeCell ref="F100:G100"/>
    <mergeCell ref="B93:E93"/>
    <mergeCell ref="F93:G93"/>
    <mergeCell ref="B94:E94"/>
    <mergeCell ref="F94:G94"/>
    <mergeCell ref="J109:K109"/>
    <mergeCell ref="N114:R114"/>
    <mergeCell ref="B28:E28"/>
    <mergeCell ref="B33:E33"/>
    <mergeCell ref="B34:E34"/>
    <mergeCell ref="B35:E35"/>
    <mergeCell ref="B36:E36"/>
    <mergeCell ref="B37:E37"/>
    <mergeCell ref="B38:E38"/>
    <mergeCell ref="B39:E39"/>
    <mergeCell ref="B40:E40"/>
    <mergeCell ref="B41:E41"/>
    <mergeCell ref="B42:E42"/>
    <mergeCell ref="B43:E43"/>
    <mergeCell ref="B107:E107"/>
    <mergeCell ref="F107:G107"/>
    <mergeCell ref="J107:K107"/>
    <mergeCell ref="B108:E108"/>
    <mergeCell ref="F108:G108"/>
    <mergeCell ref="J108:K108"/>
    <mergeCell ref="B105:E105"/>
    <mergeCell ref="F105:G105"/>
    <mergeCell ref="J105:K105"/>
    <mergeCell ref="B106:E106"/>
    <mergeCell ref="J106:K106"/>
    <mergeCell ref="B103:E103"/>
    <mergeCell ref="F103:G103"/>
    <mergeCell ref="J103:K103"/>
    <mergeCell ref="F104:G104"/>
    <mergeCell ref="J104:K104"/>
    <mergeCell ref="B101:E101"/>
    <mergeCell ref="F101:G101"/>
    <mergeCell ref="J101:K101"/>
    <mergeCell ref="B102:E102"/>
    <mergeCell ref="F102:G102"/>
    <mergeCell ref="J102:K102"/>
    <mergeCell ref="J100:K100"/>
    <mergeCell ref="B97:E97"/>
    <mergeCell ref="F97:G97"/>
    <mergeCell ref="B98:E98"/>
    <mergeCell ref="F98:G98"/>
    <mergeCell ref="B95:E95"/>
    <mergeCell ref="F95:G95"/>
    <mergeCell ref="B96:E96"/>
    <mergeCell ref="F96:G96"/>
    <mergeCell ref="B90:E90"/>
    <mergeCell ref="F90:G90"/>
    <mergeCell ref="B87:E87"/>
    <mergeCell ref="F87:G87"/>
    <mergeCell ref="B88:E88"/>
    <mergeCell ref="F88:G88"/>
    <mergeCell ref="A78:S78"/>
    <mergeCell ref="L83:M83"/>
    <mergeCell ref="N83:O83"/>
    <mergeCell ref="A84:A86"/>
    <mergeCell ref="B84:E86"/>
    <mergeCell ref="F84:G86"/>
    <mergeCell ref="H84:I86"/>
    <mergeCell ref="J84:K86"/>
    <mergeCell ref="O84:P84"/>
    <mergeCell ref="L85:M85"/>
    <mergeCell ref="N85:O85"/>
    <mergeCell ref="P85:Q85"/>
    <mergeCell ref="R85:S85"/>
    <mergeCell ref="A2:S2"/>
    <mergeCell ref="L7:M7"/>
    <mergeCell ref="N7:O7"/>
    <mergeCell ref="A8:A10"/>
    <mergeCell ref="B8:E10"/>
    <mergeCell ref="F8:G10"/>
    <mergeCell ref="H8:I10"/>
    <mergeCell ref="J8:K10"/>
    <mergeCell ref="O8:P8"/>
    <mergeCell ref="L9:M9"/>
    <mergeCell ref="N9:O9"/>
    <mergeCell ref="P9:Q9"/>
    <mergeCell ref="R9:S9"/>
    <mergeCell ref="B11:E11"/>
    <mergeCell ref="F11:G11"/>
    <mergeCell ref="B12:E12"/>
    <mergeCell ref="F12:G12"/>
    <mergeCell ref="B13:E13"/>
    <mergeCell ref="F13:G13"/>
    <mergeCell ref="B14:E14"/>
    <mergeCell ref="F14:G14"/>
    <mergeCell ref="B15:E15"/>
    <mergeCell ref="F15:G15"/>
    <mergeCell ref="B16:E16"/>
    <mergeCell ref="F16:G16"/>
    <mergeCell ref="B17:E17"/>
    <mergeCell ref="F17:G17"/>
    <mergeCell ref="B18:E18"/>
    <mergeCell ref="F18:G18"/>
    <mergeCell ref="B19:E19"/>
    <mergeCell ref="F19:G19"/>
    <mergeCell ref="B20:E20"/>
    <mergeCell ref="F20:G20"/>
    <mergeCell ref="B21:E21"/>
    <mergeCell ref="F21:G21"/>
    <mergeCell ref="B22:E22"/>
    <mergeCell ref="F22:G22"/>
    <mergeCell ref="B23:E23"/>
    <mergeCell ref="F23:G23"/>
    <mergeCell ref="B24:E24"/>
    <mergeCell ref="F24:G24"/>
    <mergeCell ref="B25:E25"/>
    <mergeCell ref="F25:G25"/>
    <mergeCell ref="B30:E30"/>
    <mergeCell ref="F30:G30"/>
    <mergeCell ref="B26:E26"/>
    <mergeCell ref="F26:G26"/>
    <mergeCell ref="B27:E27"/>
    <mergeCell ref="F27:G27"/>
    <mergeCell ref="F28:G28"/>
    <mergeCell ref="B29:E29"/>
    <mergeCell ref="F29:G29"/>
    <mergeCell ref="B63:E63"/>
    <mergeCell ref="F63:G63"/>
    <mergeCell ref="J63:K63"/>
    <mergeCell ref="N68:R68"/>
    <mergeCell ref="B31:E31"/>
    <mergeCell ref="F31:G31"/>
    <mergeCell ref="B32:E32"/>
    <mergeCell ref="F32:G32"/>
    <mergeCell ref="B44:E44"/>
    <mergeCell ref="B45:E45"/>
    <mergeCell ref="B46:E46"/>
    <mergeCell ref="B47:E47"/>
    <mergeCell ref="B48:E48"/>
    <mergeCell ref="B57:E57"/>
    <mergeCell ref="B58:E58"/>
    <mergeCell ref="B49:E49"/>
    <mergeCell ref="B50:E50"/>
    <mergeCell ref="B51:E51"/>
    <mergeCell ref="B52:E52"/>
    <mergeCell ref="B53:E53"/>
    <mergeCell ref="F33:G33"/>
    <mergeCell ref="F34:G34"/>
    <mergeCell ref="F35:G35"/>
    <mergeCell ref="F36:G36"/>
  </mergeCells>
  <pageMargins left="0.7" right="0.7" top="0.75" bottom="0.75" header="0.3" footer="0.3"/>
  <pageSetup paperSize="5" scale="90" orientation="landscape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115"/>
  <sheetViews>
    <sheetView topLeftCell="A58" workbookViewId="0">
      <selection activeCell="O67" sqref="O67:Q68"/>
    </sheetView>
  </sheetViews>
  <sheetFormatPr defaultRowHeight="14.4"/>
  <cols>
    <col min="8" max="8" width="6.5546875" customWidth="1"/>
    <col min="9" max="9" width="5.33203125" customWidth="1"/>
    <col min="11" max="11" width="9.109375" customWidth="1"/>
    <col min="13" max="13" width="11.44140625" customWidth="1"/>
    <col min="18" max="18" width="15.33203125" customWidth="1"/>
  </cols>
  <sheetData>
    <row r="1" spans="1:17">
      <c r="A1" s="351" t="s">
        <v>270</v>
      </c>
      <c r="B1" s="351"/>
      <c r="C1" s="351"/>
      <c r="D1" s="35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>
      <c r="A2" s="351"/>
      <c r="B2" s="351"/>
      <c r="C2" s="351"/>
      <c r="D2" s="35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>
      <c r="A3" s="1870" t="s">
        <v>19</v>
      </c>
      <c r="B3" s="1870"/>
      <c r="C3" s="1870"/>
      <c r="D3" s="1870"/>
      <c r="E3" s="1870"/>
      <c r="F3" s="1870"/>
      <c r="G3" s="1870"/>
      <c r="H3" s="1870"/>
      <c r="I3" s="1870"/>
      <c r="J3" s="1870"/>
      <c r="K3" s="1870"/>
      <c r="L3" s="1870"/>
      <c r="M3" s="1870"/>
      <c r="N3" s="1870"/>
      <c r="O3" s="1870"/>
      <c r="P3" s="1870"/>
      <c r="Q3" s="1870"/>
    </row>
    <row r="4" spans="1:17">
      <c r="A4" s="1871" t="s">
        <v>271</v>
      </c>
      <c r="B4" s="1871"/>
      <c r="C4" s="1871"/>
      <c r="D4" s="1871"/>
      <c r="E4" s="1871"/>
      <c r="F4" s="1871"/>
      <c r="G4" s="1871"/>
      <c r="H4" s="1871"/>
      <c r="I4" s="1871"/>
      <c r="J4" s="1871"/>
      <c r="K4" s="1871"/>
      <c r="L4" s="1871"/>
      <c r="M4" s="1871"/>
      <c r="N4" s="1871"/>
      <c r="O4" s="1871"/>
      <c r="P4" s="1871"/>
      <c r="Q4" s="1871"/>
    </row>
    <row r="5" spans="1:17">
      <c r="A5" s="351" t="s">
        <v>392</v>
      </c>
      <c r="B5" s="351"/>
      <c r="C5" s="351"/>
      <c r="D5" s="35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2"/>
      <c r="P6" s="2"/>
      <c r="Q6" s="2"/>
    </row>
    <row r="7" spans="1:17">
      <c r="A7" s="352" t="s">
        <v>273</v>
      </c>
      <c r="B7" s="353"/>
      <c r="C7" s="353"/>
      <c r="D7" s="353"/>
      <c r="E7" s="353"/>
      <c r="F7" s="353"/>
      <c r="G7" s="353"/>
      <c r="H7" s="1872" t="s">
        <v>1</v>
      </c>
      <c r="I7" s="1873"/>
      <c r="J7" s="354"/>
      <c r="K7" s="354"/>
      <c r="L7" s="354"/>
      <c r="M7" s="354"/>
      <c r="N7" s="355"/>
      <c r="O7" s="356" t="s">
        <v>274</v>
      </c>
      <c r="P7" s="357"/>
      <c r="Q7" s="358"/>
    </row>
    <row r="8" spans="1:17">
      <c r="A8" s="359" t="s">
        <v>279</v>
      </c>
      <c r="B8" s="360"/>
      <c r="C8" s="360"/>
      <c r="D8" s="360"/>
      <c r="E8" s="360"/>
      <c r="F8" s="360"/>
      <c r="G8" s="360"/>
      <c r="H8" s="1874" t="s">
        <v>2</v>
      </c>
      <c r="I8" s="1875"/>
      <c r="J8" s="1876" t="s">
        <v>3</v>
      </c>
      <c r="K8" s="1877"/>
      <c r="L8" s="1876" t="s">
        <v>4</v>
      </c>
      <c r="M8" s="1878"/>
      <c r="N8" s="1877"/>
      <c r="O8" s="361" t="s">
        <v>5</v>
      </c>
      <c r="P8" s="362"/>
      <c r="Q8" s="363"/>
    </row>
    <row r="9" spans="1:17">
      <c r="A9" s="1879" t="s">
        <v>128</v>
      </c>
      <c r="B9" s="1882" t="s">
        <v>6</v>
      </c>
      <c r="C9" s="1883"/>
      <c r="D9" s="1884"/>
      <c r="E9" s="1879" t="s">
        <v>7</v>
      </c>
      <c r="F9" s="1882" t="s">
        <v>28</v>
      </c>
      <c r="G9" s="1884"/>
      <c r="H9" s="1882" t="s">
        <v>8</v>
      </c>
      <c r="I9" s="1884"/>
      <c r="J9" s="1876" t="s">
        <v>129</v>
      </c>
      <c r="K9" s="1878"/>
      <c r="L9" s="1878"/>
      <c r="M9" s="1878"/>
      <c r="N9" s="1878"/>
      <c r="O9" s="1878"/>
      <c r="P9" s="1878"/>
      <c r="Q9" s="1877"/>
    </row>
    <row r="10" spans="1:17">
      <c r="A10" s="1880"/>
      <c r="B10" s="1885"/>
      <c r="C10" s="1886"/>
      <c r="D10" s="1887"/>
      <c r="E10" s="1880"/>
      <c r="F10" s="1885"/>
      <c r="G10" s="1887"/>
      <c r="H10" s="1885"/>
      <c r="I10" s="1887"/>
      <c r="J10" s="1891" t="s">
        <v>130</v>
      </c>
      <c r="K10" s="1892"/>
      <c r="L10" s="1891" t="s">
        <v>30</v>
      </c>
      <c r="M10" s="1892"/>
      <c r="N10" s="1891" t="s">
        <v>31</v>
      </c>
      <c r="O10" s="1892"/>
      <c r="P10" s="1891" t="s">
        <v>32</v>
      </c>
      <c r="Q10" s="1892"/>
    </row>
    <row r="11" spans="1:17">
      <c r="A11" s="1881"/>
      <c r="B11" s="1888"/>
      <c r="C11" s="1889"/>
      <c r="D11" s="1890"/>
      <c r="E11" s="1881"/>
      <c r="F11" s="1888"/>
      <c r="G11" s="1890"/>
      <c r="H11" s="1888"/>
      <c r="I11" s="1890"/>
      <c r="J11" s="364" t="s">
        <v>9</v>
      </c>
      <c r="K11" s="364" t="s">
        <v>10</v>
      </c>
      <c r="L11" s="364" t="s">
        <v>9</v>
      </c>
      <c r="M11" s="364" t="s">
        <v>10</v>
      </c>
      <c r="N11" s="364" t="s">
        <v>9</v>
      </c>
      <c r="O11" s="364" t="s">
        <v>10</v>
      </c>
      <c r="P11" s="364" t="s">
        <v>9</v>
      </c>
      <c r="Q11" s="364" t="s">
        <v>10</v>
      </c>
    </row>
    <row r="12" spans="1:17">
      <c r="A12" s="6">
        <v>1</v>
      </c>
      <c r="B12" s="1898" t="s">
        <v>393</v>
      </c>
      <c r="C12" s="1899"/>
      <c r="D12" s="1900"/>
      <c r="E12" s="977">
        <v>240</v>
      </c>
      <c r="F12" s="1906" t="s">
        <v>439</v>
      </c>
      <c r="G12" s="1907"/>
      <c r="H12" s="1901">
        <v>480</v>
      </c>
      <c r="I12" s="1902"/>
      <c r="J12" s="978">
        <v>1</v>
      </c>
      <c r="K12" s="379">
        <f>E12*J12</f>
        <v>240</v>
      </c>
      <c r="L12" s="975"/>
      <c r="M12" s="379">
        <f>E12*L12</f>
        <v>0</v>
      </c>
      <c r="N12" s="978">
        <v>1</v>
      </c>
      <c r="O12" s="379">
        <f>E12*N12</f>
        <v>240</v>
      </c>
      <c r="P12" s="975"/>
      <c r="Q12" s="379">
        <f>E12*P12</f>
        <v>0</v>
      </c>
    </row>
    <row r="13" spans="1:17">
      <c r="A13" s="6">
        <v>2</v>
      </c>
      <c r="B13" s="1903" t="s">
        <v>394</v>
      </c>
      <c r="C13" s="1904"/>
      <c r="D13" s="1905"/>
      <c r="E13" s="977">
        <v>250</v>
      </c>
      <c r="F13" s="1906" t="s">
        <v>440</v>
      </c>
      <c r="G13" s="1907"/>
      <c r="H13" s="1901">
        <v>500</v>
      </c>
      <c r="I13" s="1902"/>
      <c r="J13" s="978">
        <v>1</v>
      </c>
      <c r="K13" s="379">
        <f t="shared" ref="K13:K61" si="0">E13*J13</f>
        <v>250</v>
      </c>
      <c r="L13" s="975"/>
      <c r="M13" s="379">
        <f t="shared" ref="M13:M61" si="1">E13*L13</f>
        <v>0</v>
      </c>
      <c r="N13" s="978">
        <v>1</v>
      </c>
      <c r="O13" s="379">
        <f t="shared" ref="O13:O61" si="2">E13*N13</f>
        <v>250</v>
      </c>
      <c r="P13" s="975"/>
      <c r="Q13" s="379">
        <f t="shared" ref="Q13:Q61" si="3">E13*P13</f>
        <v>0</v>
      </c>
    </row>
    <row r="14" spans="1:17">
      <c r="A14" s="6">
        <v>3</v>
      </c>
      <c r="B14" s="1893" t="s">
        <v>395</v>
      </c>
      <c r="C14" s="1894"/>
      <c r="D14" s="1895"/>
      <c r="E14" s="977">
        <v>190</v>
      </c>
      <c r="F14" s="1908" t="s">
        <v>441</v>
      </c>
      <c r="G14" s="1909"/>
      <c r="H14" s="1896">
        <v>5320</v>
      </c>
      <c r="I14" s="1897"/>
      <c r="J14" s="978">
        <v>7</v>
      </c>
      <c r="K14" s="379">
        <f t="shared" si="0"/>
        <v>1330</v>
      </c>
      <c r="L14" s="978">
        <v>7</v>
      </c>
      <c r="M14" s="379">
        <f t="shared" si="1"/>
        <v>1330</v>
      </c>
      <c r="N14" s="978">
        <v>7</v>
      </c>
      <c r="O14" s="379">
        <f t="shared" si="2"/>
        <v>1330</v>
      </c>
      <c r="P14" s="978">
        <v>7</v>
      </c>
      <c r="Q14" s="379">
        <f t="shared" si="3"/>
        <v>1330</v>
      </c>
    </row>
    <row r="15" spans="1:17">
      <c r="A15" s="6">
        <v>4</v>
      </c>
      <c r="B15" s="1893" t="s">
        <v>396</v>
      </c>
      <c r="C15" s="1894"/>
      <c r="D15" s="1895"/>
      <c r="E15" s="977">
        <v>170</v>
      </c>
      <c r="F15" s="1908" t="s">
        <v>442</v>
      </c>
      <c r="G15" s="1909"/>
      <c r="H15" s="1896">
        <v>3400</v>
      </c>
      <c r="I15" s="1897"/>
      <c r="J15" s="978">
        <v>5</v>
      </c>
      <c r="K15" s="379">
        <f t="shared" si="0"/>
        <v>850</v>
      </c>
      <c r="L15" s="978">
        <v>5</v>
      </c>
      <c r="M15" s="379">
        <f t="shared" si="1"/>
        <v>850</v>
      </c>
      <c r="N15" s="978">
        <v>5</v>
      </c>
      <c r="O15" s="379">
        <f t="shared" si="2"/>
        <v>850</v>
      </c>
      <c r="P15" s="978">
        <v>5</v>
      </c>
      <c r="Q15" s="379">
        <f t="shared" si="3"/>
        <v>850</v>
      </c>
    </row>
    <row r="16" spans="1:17">
      <c r="A16" s="6">
        <v>5</v>
      </c>
      <c r="B16" s="1893" t="s">
        <v>397</v>
      </c>
      <c r="C16" s="1894"/>
      <c r="D16" s="1895"/>
      <c r="E16" s="977">
        <v>170</v>
      </c>
      <c r="F16" s="1908" t="s">
        <v>443</v>
      </c>
      <c r="G16" s="1909"/>
      <c r="H16" s="1896">
        <v>170</v>
      </c>
      <c r="I16" s="1897"/>
      <c r="J16" s="974">
        <v>1</v>
      </c>
      <c r="K16" s="379">
        <f t="shared" si="0"/>
        <v>170</v>
      </c>
      <c r="L16" s="978"/>
      <c r="M16" s="379">
        <f t="shared" si="1"/>
        <v>0</v>
      </c>
      <c r="N16" s="978"/>
      <c r="O16" s="379">
        <f t="shared" si="2"/>
        <v>0</v>
      </c>
      <c r="P16" s="978"/>
      <c r="Q16" s="379">
        <f t="shared" si="3"/>
        <v>0</v>
      </c>
    </row>
    <row r="17" spans="1:17">
      <c r="A17" s="6">
        <v>6</v>
      </c>
      <c r="B17" s="1893" t="s">
        <v>398</v>
      </c>
      <c r="C17" s="1894"/>
      <c r="D17" s="1895"/>
      <c r="E17" s="977">
        <v>75</v>
      </c>
      <c r="F17" s="1908" t="s">
        <v>444</v>
      </c>
      <c r="G17" s="1909"/>
      <c r="H17" s="1896">
        <v>600</v>
      </c>
      <c r="I17" s="1897"/>
      <c r="J17" s="978">
        <v>2</v>
      </c>
      <c r="K17" s="379">
        <f t="shared" si="0"/>
        <v>150</v>
      </c>
      <c r="L17" s="978">
        <v>2</v>
      </c>
      <c r="M17" s="379">
        <f t="shared" si="1"/>
        <v>150</v>
      </c>
      <c r="N17" s="978">
        <v>2</v>
      </c>
      <c r="O17" s="379">
        <f t="shared" si="2"/>
        <v>150</v>
      </c>
      <c r="P17" s="978">
        <v>2</v>
      </c>
      <c r="Q17" s="379">
        <f t="shared" si="3"/>
        <v>150</v>
      </c>
    </row>
    <row r="18" spans="1:17">
      <c r="A18" s="6">
        <v>7</v>
      </c>
      <c r="B18" s="1893" t="s">
        <v>399</v>
      </c>
      <c r="C18" s="1894"/>
      <c r="D18" s="1895"/>
      <c r="E18" s="977">
        <v>50</v>
      </c>
      <c r="F18" s="1908" t="s">
        <v>445</v>
      </c>
      <c r="G18" s="1909"/>
      <c r="H18" s="1896">
        <v>800</v>
      </c>
      <c r="I18" s="1897"/>
      <c r="J18" s="976">
        <v>4</v>
      </c>
      <c r="K18" s="379">
        <f t="shared" si="0"/>
        <v>200</v>
      </c>
      <c r="L18" s="976">
        <v>4</v>
      </c>
      <c r="M18" s="379">
        <f t="shared" si="1"/>
        <v>200</v>
      </c>
      <c r="N18" s="976">
        <v>4</v>
      </c>
      <c r="O18" s="379">
        <f t="shared" si="2"/>
        <v>200</v>
      </c>
      <c r="P18" s="976">
        <v>4</v>
      </c>
      <c r="Q18" s="379">
        <f t="shared" si="3"/>
        <v>200</v>
      </c>
    </row>
    <row r="19" spans="1:17">
      <c r="A19" s="6">
        <v>8</v>
      </c>
      <c r="B19" s="1893" t="s">
        <v>133</v>
      </c>
      <c r="C19" s="1894"/>
      <c r="D19" s="1895"/>
      <c r="E19" s="977">
        <v>0.2</v>
      </c>
      <c r="F19" s="1908" t="s">
        <v>446</v>
      </c>
      <c r="G19" s="1909"/>
      <c r="H19" s="1915">
        <v>800</v>
      </c>
      <c r="I19" s="1916"/>
      <c r="J19" s="978">
        <v>1000</v>
      </c>
      <c r="K19" s="379">
        <f t="shared" si="0"/>
        <v>200</v>
      </c>
      <c r="L19" s="978">
        <v>1000</v>
      </c>
      <c r="M19" s="379">
        <f t="shared" si="1"/>
        <v>200</v>
      </c>
      <c r="N19" s="978">
        <v>1000</v>
      </c>
      <c r="O19" s="379">
        <f t="shared" si="2"/>
        <v>200</v>
      </c>
      <c r="P19" s="978">
        <v>1000</v>
      </c>
      <c r="Q19" s="379">
        <f t="shared" si="3"/>
        <v>200</v>
      </c>
    </row>
    <row r="20" spans="1:17">
      <c r="A20" s="6">
        <v>9</v>
      </c>
      <c r="B20" s="1893" t="s">
        <v>400</v>
      </c>
      <c r="C20" s="1894"/>
      <c r="D20" s="1895"/>
      <c r="E20" s="977">
        <v>42</v>
      </c>
      <c r="F20" s="1908" t="s">
        <v>445</v>
      </c>
      <c r="G20" s="1909"/>
      <c r="H20" s="1896">
        <v>672</v>
      </c>
      <c r="I20" s="1897"/>
      <c r="J20" s="976">
        <v>4</v>
      </c>
      <c r="K20" s="379">
        <f t="shared" si="0"/>
        <v>168</v>
      </c>
      <c r="L20" s="976">
        <v>4</v>
      </c>
      <c r="M20" s="379">
        <f t="shared" si="1"/>
        <v>168</v>
      </c>
      <c r="N20" s="976">
        <v>4</v>
      </c>
      <c r="O20" s="379">
        <f t="shared" si="2"/>
        <v>168</v>
      </c>
      <c r="P20" s="976">
        <v>4</v>
      </c>
      <c r="Q20" s="379">
        <f t="shared" si="3"/>
        <v>168</v>
      </c>
    </row>
    <row r="21" spans="1:17">
      <c r="A21" s="6">
        <v>10</v>
      </c>
      <c r="B21" s="1893" t="s">
        <v>401</v>
      </c>
      <c r="C21" s="1894"/>
      <c r="D21" s="1895"/>
      <c r="E21" s="977">
        <v>200</v>
      </c>
      <c r="F21" s="1908" t="s">
        <v>355</v>
      </c>
      <c r="G21" s="1909"/>
      <c r="H21" s="1896">
        <v>400</v>
      </c>
      <c r="I21" s="1897"/>
      <c r="J21" s="978">
        <v>1</v>
      </c>
      <c r="K21" s="379">
        <f t="shared" si="0"/>
        <v>200</v>
      </c>
      <c r="L21" s="978"/>
      <c r="M21" s="379">
        <f t="shared" si="1"/>
        <v>0</v>
      </c>
      <c r="N21" s="978">
        <v>1</v>
      </c>
      <c r="O21" s="379">
        <f t="shared" si="2"/>
        <v>200</v>
      </c>
      <c r="P21" s="982"/>
      <c r="Q21" s="379">
        <f t="shared" si="3"/>
        <v>0</v>
      </c>
    </row>
    <row r="22" spans="1:17">
      <c r="A22" s="6">
        <v>11</v>
      </c>
      <c r="B22" s="1898" t="s">
        <v>402</v>
      </c>
      <c r="C22" s="1899"/>
      <c r="D22" s="1900"/>
      <c r="E22" s="977">
        <v>350</v>
      </c>
      <c r="F22" s="1806" t="s">
        <v>447</v>
      </c>
      <c r="G22" s="1808"/>
      <c r="H22" s="1910">
        <v>4200</v>
      </c>
      <c r="I22" s="1911"/>
      <c r="J22" s="979">
        <v>3</v>
      </c>
      <c r="K22" s="379">
        <f t="shared" si="0"/>
        <v>1050</v>
      </c>
      <c r="L22" s="979">
        <v>3</v>
      </c>
      <c r="M22" s="379">
        <f t="shared" si="1"/>
        <v>1050</v>
      </c>
      <c r="N22" s="979">
        <v>3</v>
      </c>
      <c r="O22" s="379">
        <f t="shared" si="2"/>
        <v>1050</v>
      </c>
      <c r="P22" s="979">
        <v>3</v>
      </c>
      <c r="Q22" s="379">
        <f t="shared" si="3"/>
        <v>1050</v>
      </c>
    </row>
    <row r="23" spans="1:17">
      <c r="A23" s="6">
        <v>12</v>
      </c>
      <c r="B23" s="1912" t="s">
        <v>403</v>
      </c>
      <c r="C23" s="1913"/>
      <c r="D23" s="1914"/>
      <c r="E23" s="977">
        <v>150</v>
      </c>
      <c r="F23" s="1937" t="s">
        <v>448</v>
      </c>
      <c r="G23" s="1939"/>
      <c r="H23" s="1915">
        <v>1800</v>
      </c>
      <c r="I23" s="1916"/>
      <c r="J23" s="979">
        <v>3</v>
      </c>
      <c r="K23" s="379">
        <f t="shared" si="0"/>
        <v>450</v>
      </c>
      <c r="L23" s="979">
        <v>3</v>
      </c>
      <c r="M23" s="379">
        <f t="shared" si="1"/>
        <v>450</v>
      </c>
      <c r="N23" s="979">
        <v>3</v>
      </c>
      <c r="O23" s="379">
        <f t="shared" si="2"/>
        <v>450</v>
      </c>
      <c r="P23" s="979">
        <v>3</v>
      </c>
      <c r="Q23" s="379">
        <f t="shared" si="3"/>
        <v>450</v>
      </c>
    </row>
    <row r="24" spans="1:17">
      <c r="A24" s="6">
        <v>13</v>
      </c>
      <c r="B24" s="1898" t="s">
        <v>404</v>
      </c>
      <c r="C24" s="1899"/>
      <c r="D24" s="1900"/>
      <c r="E24" s="977">
        <v>12.5</v>
      </c>
      <c r="F24" s="1906" t="s">
        <v>449</v>
      </c>
      <c r="G24" s="1907"/>
      <c r="H24" s="1901">
        <v>50</v>
      </c>
      <c r="I24" s="1902"/>
      <c r="J24" s="978">
        <v>1</v>
      </c>
      <c r="K24" s="379">
        <f t="shared" si="0"/>
        <v>12.5</v>
      </c>
      <c r="L24" s="978">
        <v>1</v>
      </c>
      <c r="M24" s="379">
        <f t="shared" si="1"/>
        <v>12.5</v>
      </c>
      <c r="N24" s="978">
        <v>1</v>
      </c>
      <c r="O24" s="379">
        <f t="shared" si="2"/>
        <v>12.5</v>
      </c>
      <c r="P24" s="978">
        <v>1</v>
      </c>
      <c r="Q24" s="379">
        <f t="shared" si="3"/>
        <v>12.5</v>
      </c>
    </row>
    <row r="25" spans="1:17">
      <c r="A25" s="6">
        <v>14</v>
      </c>
      <c r="B25" s="1898" t="s">
        <v>405</v>
      </c>
      <c r="C25" s="1899"/>
      <c r="D25" s="1900"/>
      <c r="E25" s="977">
        <v>18</v>
      </c>
      <c r="F25" s="1906" t="s">
        <v>439</v>
      </c>
      <c r="G25" s="1907"/>
      <c r="H25" s="1901">
        <v>36</v>
      </c>
      <c r="I25" s="1902"/>
      <c r="J25" s="978">
        <v>1</v>
      </c>
      <c r="K25" s="379">
        <f t="shared" si="0"/>
        <v>18</v>
      </c>
      <c r="L25" s="978"/>
      <c r="M25" s="379">
        <f t="shared" si="1"/>
        <v>0</v>
      </c>
      <c r="N25" s="978">
        <v>1</v>
      </c>
      <c r="O25" s="379">
        <f t="shared" si="2"/>
        <v>18</v>
      </c>
      <c r="P25" s="982"/>
      <c r="Q25" s="379">
        <f t="shared" si="3"/>
        <v>0</v>
      </c>
    </row>
    <row r="26" spans="1:17">
      <c r="A26" s="6">
        <v>15</v>
      </c>
      <c r="B26" s="1898" t="s">
        <v>227</v>
      </c>
      <c r="C26" s="1899"/>
      <c r="D26" s="1900"/>
      <c r="E26" s="977">
        <v>35</v>
      </c>
      <c r="F26" s="1906" t="s">
        <v>439</v>
      </c>
      <c r="G26" s="1907"/>
      <c r="H26" s="1901">
        <v>70</v>
      </c>
      <c r="I26" s="1902"/>
      <c r="J26" s="978">
        <v>1</v>
      </c>
      <c r="K26" s="379">
        <f t="shared" si="0"/>
        <v>35</v>
      </c>
      <c r="L26" s="978"/>
      <c r="M26" s="379">
        <f t="shared" si="1"/>
        <v>0</v>
      </c>
      <c r="N26" s="978">
        <v>1</v>
      </c>
      <c r="O26" s="379">
        <f t="shared" si="2"/>
        <v>35</v>
      </c>
      <c r="P26" s="982"/>
      <c r="Q26" s="379">
        <f t="shared" si="3"/>
        <v>0</v>
      </c>
    </row>
    <row r="27" spans="1:17">
      <c r="A27" s="6">
        <v>16</v>
      </c>
      <c r="B27" s="1898" t="s">
        <v>406</v>
      </c>
      <c r="C27" s="1899"/>
      <c r="D27" s="1900"/>
      <c r="E27" s="977">
        <v>10</v>
      </c>
      <c r="F27" s="1906" t="s">
        <v>450</v>
      </c>
      <c r="G27" s="1907"/>
      <c r="H27" s="1901">
        <v>400</v>
      </c>
      <c r="I27" s="1902"/>
      <c r="J27" s="978">
        <v>10</v>
      </c>
      <c r="K27" s="379">
        <f t="shared" si="0"/>
        <v>100</v>
      </c>
      <c r="L27" s="978">
        <v>10</v>
      </c>
      <c r="M27" s="379">
        <f t="shared" si="1"/>
        <v>100</v>
      </c>
      <c r="N27" s="978">
        <v>10</v>
      </c>
      <c r="O27" s="379">
        <f t="shared" si="2"/>
        <v>100</v>
      </c>
      <c r="P27" s="978">
        <v>10</v>
      </c>
      <c r="Q27" s="379">
        <f t="shared" si="3"/>
        <v>100</v>
      </c>
    </row>
    <row r="28" spans="1:17">
      <c r="A28" s="6">
        <v>17</v>
      </c>
      <c r="B28" s="1898" t="s">
        <v>407</v>
      </c>
      <c r="C28" s="1899"/>
      <c r="D28" s="1900"/>
      <c r="E28" s="977">
        <v>1</v>
      </c>
      <c r="F28" s="1906" t="s">
        <v>450</v>
      </c>
      <c r="G28" s="1907"/>
      <c r="H28" s="1901">
        <v>40</v>
      </c>
      <c r="I28" s="1902"/>
      <c r="J28" s="978">
        <v>10</v>
      </c>
      <c r="K28" s="379">
        <f t="shared" si="0"/>
        <v>10</v>
      </c>
      <c r="L28" s="978">
        <v>10</v>
      </c>
      <c r="M28" s="379">
        <f t="shared" si="1"/>
        <v>10</v>
      </c>
      <c r="N28" s="978">
        <v>10</v>
      </c>
      <c r="O28" s="379">
        <f t="shared" si="2"/>
        <v>10</v>
      </c>
      <c r="P28" s="978">
        <v>10</v>
      </c>
      <c r="Q28" s="379">
        <f t="shared" si="3"/>
        <v>10</v>
      </c>
    </row>
    <row r="29" spans="1:17">
      <c r="A29" s="6">
        <v>18</v>
      </c>
      <c r="B29" s="1898" t="s">
        <v>408</v>
      </c>
      <c r="C29" s="1899"/>
      <c r="D29" s="1900"/>
      <c r="E29" s="977">
        <v>40</v>
      </c>
      <c r="F29" s="1906" t="s">
        <v>451</v>
      </c>
      <c r="G29" s="1907"/>
      <c r="H29" s="1901">
        <v>320</v>
      </c>
      <c r="I29" s="1902"/>
      <c r="J29" s="978">
        <v>2</v>
      </c>
      <c r="K29" s="379">
        <f t="shared" si="0"/>
        <v>80</v>
      </c>
      <c r="L29" s="975">
        <v>2</v>
      </c>
      <c r="M29" s="379">
        <f t="shared" si="1"/>
        <v>80</v>
      </c>
      <c r="N29" s="975">
        <v>2</v>
      </c>
      <c r="O29" s="379">
        <f t="shared" si="2"/>
        <v>80</v>
      </c>
      <c r="P29" s="975">
        <v>2</v>
      </c>
      <c r="Q29" s="379">
        <f t="shared" si="3"/>
        <v>80</v>
      </c>
    </row>
    <row r="30" spans="1:17">
      <c r="A30" s="6">
        <v>19</v>
      </c>
      <c r="B30" s="1898" t="s">
        <v>115</v>
      </c>
      <c r="C30" s="1899"/>
      <c r="D30" s="1900"/>
      <c r="E30" s="977">
        <v>5</v>
      </c>
      <c r="F30" s="1906" t="s">
        <v>450</v>
      </c>
      <c r="G30" s="1907"/>
      <c r="H30" s="1901">
        <v>200</v>
      </c>
      <c r="I30" s="1902"/>
      <c r="J30" s="978">
        <v>10</v>
      </c>
      <c r="K30" s="379">
        <f t="shared" si="0"/>
        <v>50</v>
      </c>
      <c r="L30" s="975">
        <v>10</v>
      </c>
      <c r="M30" s="379">
        <f t="shared" si="1"/>
        <v>50</v>
      </c>
      <c r="N30" s="975">
        <v>10</v>
      </c>
      <c r="O30" s="379">
        <f t="shared" si="2"/>
        <v>50</v>
      </c>
      <c r="P30" s="975">
        <v>10</v>
      </c>
      <c r="Q30" s="379">
        <f t="shared" si="3"/>
        <v>50</v>
      </c>
    </row>
    <row r="31" spans="1:17">
      <c r="A31" s="6">
        <v>20</v>
      </c>
      <c r="B31" s="1920" t="s">
        <v>409</v>
      </c>
      <c r="C31" s="1921"/>
      <c r="D31" s="1922"/>
      <c r="E31" s="977">
        <v>150</v>
      </c>
      <c r="F31" s="1925" t="s">
        <v>358</v>
      </c>
      <c r="G31" s="1926"/>
      <c r="H31" s="1923">
        <v>1500</v>
      </c>
      <c r="I31" s="1924"/>
      <c r="J31" s="978">
        <v>10</v>
      </c>
      <c r="K31" s="379">
        <f t="shared" si="0"/>
        <v>1500</v>
      </c>
      <c r="L31" s="978"/>
      <c r="M31" s="379">
        <f t="shared" si="1"/>
        <v>0</v>
      </c>
      <c r="N31" s="975"/>
      <c r="O31" s="379">
        <f t="shared" si="2"/>
        <v>0</v>
      </c>
      <c r="P31" s="982"/>
      <c r="Q31" s="379">
        <f t="shared" si="3"/>
        <v>0</v>
      </c>
    </row>
    <row r="32" spans="1:17" s="933" customFormat="1">
      <c r="A32" s="6">
        <v>21</v>
      </c>
      <c r="B32" s="1920" t="s">
        <v>410</v>
      </c>
      <c r="C32" s="1921"/>
      <c r="D32" s="1922"/>
      <c r="E32" s="977">
        <v>150</v>
      </c>
      <c r="F32" s="1925" t="s">
        <v>358</v>
      </c>
      <c r="G32" s="1926"/>
      <c r="H32" s="1923">
        <v>1500</v>
      </c>
      <c r="I32" s="1924"/>
      <c r="J32" s="978">
        <v>10</v>
      </c>
      <c r="K32" s="379">
        <f t="shared" si="0"/>
        <v>1500</v>
      </c>
      <c r="L32" s="978"/>
      <c r="M32" s="379">
        <f t="shared" si="1"/>
        <v>0</v>
      </c>
      <c r="N32" s="975"/>
      <c r="O32" s="379">
        <f t="shared" si="2"/>
        <v>0</v>
      </c>
      <c r="P32" s="982"/>
      <c r="Q32" s="379">
        <f t="shared" si="3"/>
        <v>0</v>
      </c>
    </row>
    <row r="33" spans="1:17" s="933" customFormat="1">
      <c r="A33" s="6">
        <v>22</v>
      </c>
      <c r="B33" s="1950" t="s">
        <v>411</v>
      </c>
      <c r="C33" s="1951"/>
      <c r="D33" s="1952"/>
      <c r="E33" s="977">
        <v>40</v>
      </c>
      <c r="F33" s="1927" t="s">
        <v>357</v>
      </c>
      <c r="G33" s="1928"/>
      <c r="H33" s="1962">
        <v>120</v>
      </c>
      <c r="I33" s="1963"/>
      <c r="J33" s="978"/>
      <c r="K33" s="379">
        <f t="shared" si="0"/>
        <v>0</v>
      </c>
      <c r="L33" s="978">
        <v>1</v>
      </c>
      <c r="M33" s="379">
        <f t="shared" si="1"/>
        <v>40</v>
      </c>
      <c r="N33" s="975">
        <v>1</v>
      </c>
      <c r="O33" s="379">
        <f t="shared" si="2"/>
        <v>40</v>
      </c>
      <c r="P33" s="982">
        <v>1</v>
      </c>
      <c r="Q33" s="379">
        <f t="shared" si="3"/>
        <v>40</v>
      </c>
    </row>
    <row r="34" spans="1:17" s="933" customFormat="1" ht="18" customHeight="1">
      <c r="A34" s="6">
        <v>23</v>
      </c>
      <c r="B34" s="1953" t="s">
        <v>412</v>
      </c>
      <c r="C34" s="1954"/>
      <c r="D34" s="1955"/>
      <c r="E34" s="977">
        <v>4.5</v>
      </c>
      <c r="F34" s="1806" t="s">
        <v>452</v>
      </c>
      <c r="G34" s="1808"/>
      <c r="H34" s="1910">
        <v>270</v>
      </c>
      <c r="I34" s="1911"/>
      <c r="J34" s="975">
        <v>15</v>
      </c>
      <c r="K34" s="379">
        <f t="shared" si="0"/>
        <v>67.5</v>
      </c>
      <c r="L34" s="975">
        <v>15</v>
      </c>
      <c r="M34" s="379">
        <f t="shared" si="1"/>
        <v>67.5</v>
      </c>
      <c r="N34" s="975">
        <v>15</v>
      </c>
      <c r="O34" s="379">
        <f t="shared" si="2"/>
        <v>67.5</v>
      </c>
      <c r="P34" s="975">
        <v>15</v>
      </c>
      <c r="Q34" s="379">
        <f t="shared" si="3"/>
        <v>67.5</v>
      </c>
    </row>
    <row r="35" spans="1:17" s="933" customFormat="1" ht="18" customHeight="1">
      <c r="A35" s="6">
        <v>24</v>
      </c>
      <c r="B35" s="1953" t="s">
        <v>413</v>
      </c>
      <c r="C35" s="1954"/>
      <c r="D35" s="1955"/>
      <c r="E35" s="977">
        <v>3</v>
      </c>
      <c r="F35" s="1806" t="s">
        <v>452</v>
      </c>
      <c r="G35" s="1808"/>
      <c r="H35" s="1910">
        <v>180</v>
      </c>
      <c r="I35" s="1911"/>
      <c r="J35" s="975">
        <v>15</v>
      </c>
      <c r="K35" s="379">
        <f t="shared" si="0"/>
        <v>45</v>
      </c>
      <c r="L35" s="975">
        <v>15</v>
      </c>
      <c r="M35" s="379">
        <f t="shared" si="1"/>
        <v>45</v>
      </c>
      <c r="N35" s="975">
        <v>15</v>
      </c>
      <c r="O35" s="379">
        <f t="shared" si="2"/>
        <v>45</v>
      </c>
      <c r="P35" s="975">
        <v>15</v>
      </c>
      <c r="Q35" s="379">
        <f t="shared" si="3"/>
        <v>45</v>
      </c>
    </row>
    <row r="36" spans="1:17" s="933" customFormat="1">
      <c r="A36" s="6">
        <v>25</v>
      </c>
      <c r="B36" s="1917" t="s">
        <v>414</v>
      </c>
      <c r="C36" s="1918"/>
      <c r="D36" s="1919"/>
      <c r="E36" s="977">
        <v>375</v>
      </c>
      <c r="F36" s="1956" t="s">
        <v>356</v>
      </c>
      <c r="G36" s="1957"/>
      <c r="H36" s="1960">
        <v>375</v>
      </c>
      <c r="I36" s="1961"/>
      <c r="J36" s="978">
        <v>1</v>
      </c>
      <c r="K36" s="379">
        <f t="shared" si="0"/>
        <v>375</v>
      </c>
      <c r="L36" s="978"/>
      <c r="M36" s="379">
        <f t="shared" si="1"/>
        <v>0</v>
      </c>
      <c r="N36" s="975"/>
      <c r="O36" s="379">
        <f t="shared" si="2"/>
        <v>0</v>
      </c>
      <c r="P36" s="982"/>
      <c r="Q36" s="379">
        <f t="shared" si="3"/>
        <v>0</v>
      </c>
    </row>
    <row r="37" spans="1:17" s="933" customFormat="1">
      <c r="A37" s="6">
        <v>26</v>
      </c>
      <c r="B37" s="1917" t="s">
        <v>415</v>
      </c>
      <c r="C37" s="1918"/>
      <c r="D37" s="1919"/>
      <c r="E37" s="977">
        <v>55</v>
      </c>
      <c r="F37" s="1956" t="s">
        <v>453</v>
      </c>
      <c r="G37" s="1957"/>
      <c r="H37" s="1960">
        <v>220</v>
      </c>
      <c r="I37" s="1961"/>
      <c r="J37" s="978">
        <v>1</v>
      </c>
      <c r="K37" s="379">
        <f t="shared" si="0"/>
        <v>55</v>
      </c>
      <c r="L37" s="978">
        <v>1</v>
      </c>
      <c r="M37" s="379">
        <f t="shared" si="1"/>
        <v>55</v>
      </c>
      <c r="N37" s="975">
        <v>1</v>
      </c>
      <c r="O37" s="379">
        <f t="shared" si="2"/>
        <v>55</v>
      </c>
      <c r="P37" s="982">
        <v>1</v>
      </c>
      <c r="Q37" s="379">
        <f t="shared" si="3"/>
        <v>55</v>
      </c>
    </row>
    <row r="38" spans="1:17" s="933" customFormat="1">
      <c r="A38" s="6">
        <v>27</v>
      </c>
      <c r="B38" s="1917" t="s">
        <v>416</v>
      </c>
      <c r="C38" s="1918"/>
      <c r="D38" s="1919"/>
      <c r="E38" s="977">
        <v>55</v>
      </c>
      <c r="F38" s="1956" t="s">
        <v>355</v>
      </c>
      <c r="G38" s="1957"/>
      <c r="H38" s="1960">
        <v>110</v>
      </c>
      <c r="I38" s="1961"/>
      <c r="J38" s="978">
        <v>1</v>
      </c>
      <c r="K38" s="379">
        <f t="shared" si="0"/>
        <v>55</v>
      </c>
      <c r="L38" s="978"/>
      <c r="M38" s="379">
        <f t="shared" si="1"/>
        <v>0</v>
      </c>
      <c r="N38" s="975">
        <v>1</v>
      </c>
      <c r="O38" s="379">
        <f t="shared" si="2"/>
        <v>55</v>
      </c>
      <c r="P38" s="982"/>
      <c r="Q38" s="379">
        <f t="shared" si="3"/>
        <v>0</v>
      </c>
    </row>
    <row r="39" spans="1:17" s="933" customFormat="1">
      <c r="A39" s="6">
        <v>28</v>
      </c>
      <c r="B39" s="1917" t="s">
        <v>417</v>
      </c>
      <c r="C39" s="1918"/>
      <c r="D39" s="1919"/>
      <c r="E39" s="977">
        <v>50</v>
      </c>
      <c r="F39" s="1956" t="s">
        <v>320</v>
      </c>
      <c r="G39" s="1957"/>
      <c r="H39" s="1960">
        <v>50</v>
      </c>
      <c r="I39" s="1961"/>
      <c r="J39" s="978">
        <v>1</v>
      </c>
      <c r="K39" s="379">
        <f t="shared" si="0"/>
        <v>50</v>
      </c>
      <c r="L39" s="978"/>
      <c r="M39" s="379">
        <f t="shared" si="1"/>
        <v>0</v>
      </c>
      <c r="N39" s="975"/>
      <c r="O39" s="379">
        <f t="shared" si="2"/>
        <v>0</v>
      </c>
      <c r="P39" s="982"/>
      <c r="Q39" s="379">
        <f t="shared" si="3"/>
        <v>0</v>
      </c>
    </row>
    <row r="40" spans="1:17" s="933" customFormat="1">
      <c r="A40" s="6">
        <v>29</v>
      </c>
      <c r="B40" s="1917" t="s">
        <v>418</v>
      </c>
      <c r="C40" s="1918"/>
      <c r="D40" s="1919"/>
      <c r="E40" s="977">
        <v>7</v>
      </c>
      <c r="F40" s="1956" t="s">
        <v>355</v>
      </c>
      <c r="G40" s="1957"/>
      <c r="H40" s="1960">
        <v>14</v>
      </c>
      <c r="I40" s="1961"/>
      <c r="J40" s="978">
        <v>2</v>
      </c>
      <c r="K40" s="379">
        <f t="shared" si="0"/>
        <v>14</v>
      </c>
      <c r="L40" s="978"/>
      <c r="M40" s="379">
        <f t="shared" si="1"/>
        <v>0</v>
      </c>
      <c r="N40" s="975"/>
      <c r="O40" s="379">
        <f t="shared" si="2"/>
        <v>0</v>
      </c>
      <c r="P40" s="982"/>
      <c r="Q40" s="379">
        <f t="shared" si="3"/>
        <v>0</v>
      </c>
    </row>
    <row r="41" spans="1:17" s="933" customFormat="1">
      <c r="A41" s="6">
        <v>30</v>
      </c>
      <c r="B41" s="1898" t="s">
        <v>419</v>
      </c>
      <c r="C41" s="1899"/>
      <c r="D41" s="1900"/>
      <c r="E41" s="977">
        <v>40</v>
      </c>
      <c r="F41" s="1956" t="s">
        <v>454</v>
      </c>
      <c r="G41" s="1957"/>
      <c r="H41" s="1960">
        <v>320</v>
      </c>
      <c r="I41" s="1961"/>
      <c r="J41" s="978">
        <v>2</v>
      </c>
      <c r="K41" s="379">
        <f t="shared" si="0"/>
        <v>80</v>
      </c>
      <c r="L41" s="978">
        <v>2</v>
      </c>
      <c r="M41" s="379">
        <f t="shared" si="1"/>
        <v>80</v>
      </c>
      <c r="N41" s="975">
        <v>2</v>
      </c>
      <c r="O41" s="379">
        <f t="shared" si="2"/>
        <v>80</v>
      </c>
      <c r="P41" s="982">
        <v>2</v>
      </c>
      <c r="Q41" s="379">
        <f t="shared" si="3"/>
        <v>80</v>
      </c>
    </row>
    <row r="42" spans="1:17" s="933" customFormat="1">
      <c r="A42" s="6">
        <v>31</v>
      </c>
      <c r="B42" s="1898" t="s">
        <v>420</v>
      </c>
      <c r="C42" s="1899"/>
      <c r="D42" s="1900"/>
      <c r="E42" s="977">
        <v>35</v>
      </c>
      <c r="F42" s="1956" t="s">
        <v>454</v>
      </c>
      <c r="G42" s="1957"/>
      <c r="H42" s="1960">
        <v>280</v>
      </c>
      <c r="I42" s="1961"/>
      <c r="J42" s="978">
        <v>2</v>
      </c>
      <c r="K42" s="379">
        <f t="shared" si="0"/>
        <v>70</v>
      </c>
      <c r="L42" s="978">
        <v>2</v>
      </c>
      <c r="M42" s="379">
        <f t="shared" si="1"/>
        <v>70</v>
      </c>
      <c r="N42" s="975">
        <v>2</v>
      </c>
      <c r="O42" s="379">
        <f t="shared" si="2"/>
        <v>70</v>
      </c>
      <c r="P42" s="982">
        <v>2</v>
      </c>
      <c r="Q42" s="379">
        <f t="shared" si="3"/>
        <v>70</v>
      </c>
    </row>
    <row r="43" spans="1:17" s="933" customFormat="1">
      <c r="A43" s="6">
        <v>32</v>
      </c>
      <c r="B43" s="1898" t="s">
        <v>421</v>
      </c>
      <c r="C43" s="1899"/>
      <c r="D43" s="1900"/>
      <c r="E43" s="977">
        <v>12</v>
      </c>
      <c r="F43" s="1906" t="s">
        <v>450</v>
      </c>
      <c r="G43" s="1907"/>
      <c r="H43" s="1960">
        <v>480</v>
      </c>
      <c r="I43" s="1961"/>
      <c r="J43" s="978">
        <v>10</v>
      </c>
      <c r="K43" s="379">
        <f t="shared" si="0"/>
        <v>120</v>
      </c>
      <c r="L43" s="978">
        <v>10</v>
      </c>
      <c r="M43" s="379">
        <f t="shared" si="1"/>
        <v>120</v>
      </c>
      <c r="N43" s="975">
        <v>10</v>
      </c>
      <c r="O43" s="379">
        <f t="shared" si="2"/>
        <v>120</v>
      </c>
      <c r="P43" s="982">
        <v>10</v>
      </c>
      <c r="Q43" s="379">
        <f t="shared" si="3"/>
        <v>120</v>
      </c>
    </row>
    <row r="44" spans="1:17" s="933" customFormat="1">
      <c r="A44" s="6">
        <v>33</v>
      </c>
      <c r="B44" s="1898" t="s">
        <v>422</v>
      </c>
      <c r="C44" s="1899"/>
      <c r="D44" s="1900"/>
      <c r="E44" s="977">
        <v>12</v>
      </c>
      <c r="F44" s="1906" t="s">
        <v>450</v>
      </c>
      <c r="G44" s="1907"/>
      <c r="H44" s="1960">
        <v>480</v>
      </c>
      <c r="I44" s="1961"/>
      <c r="J44" s="978">
        <v>10</v>
      </c>
      <c r="K44" s="379">
        <f t="shared" si="0"/>
        <v>120</v>
      </c>
      <c r="L44" s="978">
        <v>10</v>
      </c>
      <c r="M44" s="379">
        <f t="shared" si="1"/>
        <v>120</v>
      </c>
      <c r="N44" s="975">
        <v>10</v>
      </c>
      <c r="O44" s="379">
        <f t="shared" si="2"/>
        <v>120</v>
      </c>
      <c r="P44" s="982">
        <v>10</v>
      </c>
      <c r="Q44" s="379">
        <f t="shared" si="3"/>
        <v>120</v>
      </c>
    </row>
    <row r="45" spans="1:17" s="933" customFormat="1">
      <c r="A45" s="6">
        <v>34</v>
      </c>
      <c r="B45" s="1898" t="s">
        <v>423</v>
      </c>
      <c r="C45" s="1899"/>
      <c r="D45" s="1900"/>
      <c r="E45" s="977">
        <v>40</v>
      </c>
      <c r="F45" s="1906" t="s">
        <v>360</v>
      </c>
      <c r="G45" s="1907"/>
      <c r="H45" s="1960">
        <v>800</v>
      </c>
      <c r="I45" s="1961"/>
      <c r="J45" s="978">
        <v>5</v>
      </c>
      <c r="K45" s="379">
        <f t="shared" si="0"/>
        <v>200</v>
      </c>
      <c r="L45" s="978">
        <v>5</v>
      </c>
      <c r="M45" s="379">
        <f t="shared" si="1"/>
        <v>200</v>
      </c>
      <c r="N45" s="975">
        <v>5</v>
      </c>
      <c r="O45" s="379">
        <f t="shared" si="2"/>
        <v>200</v>
      </c>
      <c r="P45" s="982">
        <v>5</v>
      </c>
      <c r="Q45" s="379">
        <f t="shared" si="3"/>
        <v>200</v>
      </c>
    </row>
    <row r="46" spans="1:17" s="933" customFormat="1">
      <c r="A46" s="6">
        <v>35</v>
      </c>
      <c r="B46" s="1898" t="s">
        <v>47</v>
      </c>
      <c r="C46" s="1899"/>
      <c r="D46" s="1900"/>
      <c r="E46" s="977">
        <v>35</v>
      </c>
      <c r="F46" s="1906" t="s">
        <v>439</v>
      </c>
      <c r="G46" s="1907"/>
      <c r="H46" s="1960">
        <v>70</v>
      </c>
      <c r="I46" s="1961"/>
      <c r="J46" s="975">
        <v>1</v>
      </c>
      <c r="K46" s="379">
        <f t="shared" si="0"/>
        <v>35</v>
      </c>
      <c r="L46" s="975"/>
      <c r="M46" s="379">
        <f t="shared" si="1"/>
        <v>0</v>
      </c>
      <c r="N46" s="975">
        <v>1</v>
      </c>
      <c r="O46" s="379">
        <f t="shared" si="2"/>
        <v>35</v>
      </c>
      <c r="P46" s="975"/>
      <c r="Q46" s="379">
        <f t="shared" si="3"/>
        <v>0</v>
      </c>
    </row>
    <row r="47" spans="1:17" s="933" customFormat="1">
      <c r="A47" s="6">
        <v>36</v>
      </c>
      <c r="B47" s="1898" t="s">
        <v>424</v>
      </c>
      <c r="C47" s="1899"/>
      <c r="D47" s="1900"/>
      <c r="E47" s="977">
        <v>60</v>
      </c>
      <c r="F47" s="1906" t="s">
        <v>360</v>
      </c>
      <c r="G47" s="1907"/>
      <c r="H47" s="1960">
        <v>1200</v>
      </c>
      <c r="I47" s="1961"/>
      <c r="J47" s="976">
        <v>20</v>
      </c>
      <c r="K47" s="379">
        <f t="shared" si="0"/>
        <v>1200</v>
      </c>
      <c r="L47" s="975"/>
      <c r="M47" s="379">
        <f t="shared" si="1"/>
        <v>0</v>
      </c>
      <c r="N47" s="975"/>
      <c r="O47" s="379">
        <f t="shared" si="2"/>
        <v>0</v>
      </c>
      <c r="P47" s="975"/>
      <c r="Q47" s="379">
        <f t="shared" si="3"/>
        <v>0</v>
      </c>
    </row>
    <row r="48" spans="1:17" s="933" customFormat="1">
      <c r="A48" s="6">
        <v>37</v>
      </c>
      <c r="B48" s="1898" t="s">
        <v>425</v>
      </c>
      <c r="C48" s="1899"/>
      <c r="D48" s="1900"/>
      <c r="E48" s="977">
        <v>50</v>
      </c>
      <c r="F48" s="1906" t="s">
        <v>360</v>
      </c>
      <c r="G48" s="1907"/>
      <c r="H48" s="1960">
        <v>1000</v>
      </c>
      <c r="I48" s="1961"/>
      <c r="J48" s="976">
        <v>20</v>
      </c>
      <c r="K48" s="379">
        <f t="shared" si="0"/>
        <v>1000</v>
      </c>
      <c r="L48" s="975"/>
      <c r="M48" s="379">
        <f t="shared" si="1"/>
        <v>0</v>
      </c>
      <c r="N48" s="975"/>
      <c r="O48" s="379">
        <f t="shared" si="2"/>
        <v>0</v>
      </c>
      <c r="P48" s="975"/>
      <c r="Q48" s="379">
        <f t="shared" si="3"/>
        <v>0</v>
      </c>
    </row>
    <row r="49" spans="1:18" s="933" customFormat="1">
      <c r="A49" s="6">
        <v>38</v>
      </c>
      <c r="B49" s="1898" t="s">
        <v>426</v>
      </c>
      <c r="C49" s="1899"/>
      <c r="D49" s="1900"/>
      <c r="E49" s="977">
        <v>100</v>
      </c>
      <c r="F49" s="1906" t="s">
        <v>360</v>
      </c>
      <c r="G49" s="1907"/>
      <c r="H49" s="1960">
        <v>2000</v>
      </c>
      <c r="I49" s="1961"/>
      <c r="J49" s="976">
        <v>20</v>
      </c>
      <c r="K49" s="379">
        <f t="shared" si="0"/>
        <v>2000</v>
      </c>
      <c r="L49" s="975"/>
      <c r="M49" s="379">
        <f t="shared" si="1"/>
        <v>0</v>
      </c>
      <c r="N49" s="975"/>
      <c r="O49" s="379">
        <f t="shared" si="2"/>
        <v>0</v>
      </c>
      <c r="P49" s="975"/>
      <c r="Q49" s="379">
        <f t="shared" si="3"/>
        <v>0</v>
      </c>
    </row>
    <row r="50" spans="1:18" s="933" customFormat="1">
      <c r="A50" s="6">
        <v>39</v>
      </c>
      <c r="B50" s="1898" t="s">
        <v>427</v>
      </c>
      <c r="C50" s="1899"/>
      <c r="D50" s="1900"/>
      <c r="E50" s="977">
        <v>90</v>
      </c>
      <c r="F50" s="1906" t="s">
        <v>360</v>
      </c>
      <c r="G50" s="1907"/>
      <c r="H50" s="1960">
        <v>1800</v>
      </c>
      <c r="I50" s="1961"/>
      <c r="J50" s="976">
        <v>20</v>
      </c>
      <c r="K50" s="379">
        <f t="shared" si="0"/>
        <v>1800</v>
      </c>
      <c r="L50" s="975"/>
      <c r="M50" s="379">
        <f t="shared" si="1"/>
        <v>0</v>
      </c>
      <c r="N50" s="975"/>
      <c r="O50" s="379">
        <f t="shared" si="2"/>
        <v>0</v>
      </c>
      <c r="P50" s="975"/>
      <c r="Q50" s="379">
        <f t="shared" si="3"/>
        <v>0</v>
      </c>
    </row>
    <row r="51" spans="1:18" s="933" customFormat="1">
      <c r="A51" s="6">
        <v>40</v>
      </c>
      <c r="B51" s="1947" t="s">
        <v>428</v>
      </c>
      <c r="C51" s="1948"/>
      <c r="D51" s="1949"/>
      <c r="E51" s="977">
        <v>666.67</v>
      </c>
      <c r="F51" s="1958" t="s">
        <v>357</v>
      </c>
      <c r="G51" s="1959"/>
      <c r="H51" s="1915">
        <v>2000</v>
      </c>
      <c r="I51" s="1916"/>
      <c r="J51" s="976"/>
      <c r="K51" s="379">
        <f t="shared" si="0"/>
        <v>0</v>
      </c>
      <c r="L51" s="975">
        <v>1</v>
      </c>
      <c r="M51" s="379">
        <f t="shared" si="1"/>
        <v>666.67</v>
      </c>
      <c r="N51" s="975">
        <v>1</v>
      </c>
      <c r="O51" s="379">
        <f t="shared" si="2"/>
        <v>666.67</v>
      </c>
      <c r="P51" s="975">
        <v>1</v>
      </c>
      <c r="Q51" s="379">
        <f t="shared" si="3"/>
        <v>666.67</v>
      </c>
    </row>
    <row r="52" spans="1:18" s="933" customFormat="1">
      <c r="A52" s="6">
        <v>41</v>
      </c>
      <c r="B52" s="1947" t="s">
        <v>429</v>
      </c>
      <c r="C52" s="1948"/>
      <c r="D52" s="1949"/>
      <c r="E52" s="977">
        <v>85</v>
      </c>
      <c r="F52" s="1958" t="s">
        <v>453</v>
      </c>
      <c r="G52" s="1959"/>
      <c r="H52" s="1915">
        <v>340</v>
      </c>
      <c r="I52" s="1916"/>
      <c r="J52" s="978">
        <v>1</v>
      </c>
      <c r="K52" s="379">
        <f t="shared" si="0"/>
        <v>85</v>
      </c>
      <c r="L52" s="978">
        <v>1</v>
      </c>
      <c r="M52" s="379">
        <f t="shared" si="1"/>
        <v>85</v>
      </c>
      <c r="N52" s="975">
        <v>1</v>
      </c>
      <c r="O52" s="379">
        <f t="shared" si="2"/>
        <v>85</v>
      </c>
      <c r="P52" s="982">
        <v>1</v>
      </c>
      <c r="Q52" s="379">
        <f t="shared" si="3"/>
        <v>85</v>
      </c>
    </row>
    <row r="53" spans="1:18" s="933" customFormat="1">
      <c r="A53" s="6">
        <v>42</v>
      </c>
      <c r="B53" s="1947" t="s">
        <v>430</v>
      </c>
      <c r="C53" s="1948"/>
      <c r="D53" s="1949"/>
      <c r="E53" s="977">
        <v>50</v>
      </c>
      <c r="F53" s="1958" t="s">
        <v>453</v>
      </c>
      <c r="G53" s="1959"/>
      <c r="H53" s="1915">
        <v>200</v>
      </c>
      <c r="I53" s="1916"/>
      <c r="J53" s="978">
        <v>1</v>
      </c>
      <c r="K53" s="379">
        <f t="shared" si="0"/>
        <v>50</v>
      </c>
      <c r="L53" s="978">
        <v>1</v>
      </c>
      <c r="M53" s="379">
        <f t="shared" si="1"/>
        <v>50</v>
      </c>
      <c r="N53" s="975">
        <v>1</v>
      </c>
      <c r="O53" s="379">
        <f t="shared" si="2"/>
        <v>50</v>
      </c>
      <c r="P53" s="982">
        <v>1</v>
      </c>
      <c r="Q53" s="379">
        <f t="shared" si="3"/>
        <v>50</v>
      </c>
    </row>
    <row r="54" spans="1:18" s="933" customFormat="1">
      <c r="A54" s="6">
        <v>43</v>
      </c>
      <c r="B54" s="1947" t="s">
        <v>431</v>
      </c>
      <c r="C54" s="1948"/>
      <c r="D54" s="1949"/>
      <c r="E54" s="977">
        <v>185</v>
      </c>
      <c r="F54" s="1958" t="s">
        <v>453</v>
      </c>
      <c r="G54" s="1959"/>
      <c r="H54" s="1915">
        <v>740</v>
      </c>
      <c r="I54" s="1916"/>
      <c r="J54" s="978">
        <v>1</v>
      </c>
      <c r="K54" s="379">
        <f t="shared" si="0"/>
        <v>185</v>
      </c>
      <c r="L54" s="978">
        <v>1</v>
      </c>
      <c r="M54" s="379">
        <f t="shared" si="1"/>
        <v>185</v>
      </c>
      <c r="N54" s="975">
        <v>1</v>
      </c>
      <c r="O54" s="379">
        <f t="shared" si="2"/>
        <v>185</v>
      </c>
      <c r="P54" s="982">
        <v>1</v>
      </c>
      <c r="Q54" s="379">
        <f t="shared" si="3"/>
        <v>185</v>
      </c>
    </row>
    <row r="55" spans="1:18" s="933" customFormat="1">
      <c r="A55" s="6">
        <v>44</v>
      </c>
      <c r="B55" s="1947" t="s">
        <v>432</v>
      </c>
      <c r="C55" s="1948"/>
      <c r="D55" s="1949"/>
      <c r="E55" s="977">
        <v>50</v>
      </c>
      <c r="F55" s="1958" t="s">
        <v>453</v>
      </c>
      <c r="G55" s="1959"/>
      <c r="H55" s="1915">
        <v>200</v>
      </c>
      <c r="I55" s="1916"/>
      <c r="J55" s="976">
        <v>4</v>
      </c>
      <c r="K55" s="379">
        <f t="shared" si="0"/>
        <v>200</v>
      </c>
      <c r="L55" s="975"/>
      <c r="M55" s="379">
        <f t="shared" si="1"/>
        <v>0</v>
      </c>
      <c r="N55" s="975"/>
      <c r="O55" s="379">
        <f t="shared" si="2"/>
        <v>0</v>
      </c>
      <c r="P55" s="975"/>
      <c r="Q55" s="379">
        <f t="shared" si="3"/>
        <v>0</v>
      </c>
    </row>
    <row r="56" spans="1:18" s="933" customFormat="1">
      <c r="A56" s="6">
        <v>45</v>
      </c>
      <c r="B56" s="1947" t="s">
        <v>433</v>
      </c>
      <c r="C56" s="1948"/>
      <c r="D56" s="1949"/>
      <c r="E56" s="977">
        <v>400</v>
      </c>
      <c r="F56" s="1958" t="s">
        <v>355</v>
      </c>
      <c r="G56" s="1959"/>
      <c r="H56" s="1915">
        <v>800</v>
      </c>
      <c r="I56" s="1916"/>
      <c r="J56" s="976">
        <v>2</v>
      </c>
      <c r="K56" s="379">
        <f t="shared" si="0"/>
        <v>800</v>
      </c>
      <c r="L56" s="975"/>
      <c r="M56" s="379">
        <f t="shared" si="1"/>
        <v>0</v>
      </c>
      <c r="N56" s="975"/>
      <c r="O56" s="379">
        <f t="shared" si="2"/>
        <v>0</v>
      </c>
      <c r="P56" s="975"/>
      <c r="Q56" s="379">
        <f t="shared" si="3"/>
        <v>0</v>
      </c>
    </row>
    <row r="57" spans="1:18" s="933" customFormat="1">
      <c r="A57" s="6">
        <v>46</v>
      </c>
      <c r="B57" s="1947" t="s">
        <v>434</v>
      </c>
      <c r="C57" s="1948"/>
      <c r="D57" s="1949"/>
      <c r="E57" s="977">
        <v>60</v>
      </c>
      <c r="F57" s="1958" t="s">
        <v>355</v>
      </c>
      <c r="G57" s="1959"/>
      <c r="H57" s="1915">
        <v>120</v>
      </c>
      <c r="I57" s="1916"/>
      <c r="J57" s="976">
        <v>2</v>
      </c>
      <c r="K57" s="379">
        <f t="shared" si="0"/>
        <v>120</v>
      </c>
      <c r="L57" s="975"/>
      <c r="M57" s="379">
        <f t="shared" si="1"/>
        <v>0</v>
      </c>
      <c r="N57" s="975"/>
      <c r="O57" s="379">
        <f t="shared" si="2"/>
        <v>0</v>
      </c>
      <c r="P57" s="975"/>
      <c r="Q57" s="379">
        <f t="shared" si="3"/>
        <v>0</v>
      </c>
    </row>
    <row r="58" spans="1:18" s="933" customFormat="1">
      <c r="A58" s="6">
        <v>47</v>
      </c>
      <c r="B58" s="1947" t="s">
        <v>435</v>
      </c>
      <c r="C58" s="1948"/>
      <c r="D58" s="1949"/>
      <c r="E58" s="977">
        <v>75</v>
      </c>
      <c r="F58" s="1958" t="s">
        <v>453</v>
      </c>
      <c r="G58" s="1959"/>
      <c r="H58" s="1915">
        <v>300</v>
      </c>
      <c r="I58" s="1916"/>
      <c r="J58" s="976">
        <v>4</v>
      </c>
      <c r="K58" s="379">
        <f t="shared" si="0"/>
        <v>300</v>
      </c>
      <c r="L58" s="975"/>
      <c r="M58" s="379">
        <f t="shared" si="1"/>
        <v>0</v>
      </c>
      <c r="N58" s="975"/>
      <c r="O58" s="379">
        <f t="shared" si="2"/>
        <v>0</v>
      </c>
      <c r="P58" s="975"/>
      <c r="Q58" s="379">
        <f t="shared" si="3"/>
        <v>0</v>
      </c>
    </row>
    <row r="59" spans="1:18" s="933" customFormat="1">
      <c r="A59" s="6">
        <v>48</v>
      </c>
      <c r="B59" s="1947" t="s">
        <v>436</v>
      </c>
      <c r="C59" s="1948"/>
      <c r="D59" s="1949"/>
      <c r="E59" s="977">
        <v>60</v>
      </c>
      <c r="F59" s="1958" t="s">
        <v>455</v>
      </c>
      <c r="G59" s="1959"/>
      <c r="H59" s="1915">
        <v>1080</v>
      </c>
      <c r="I59" s="1916"/>
      <c r="J59" s="976">
        <v>18</v>
      </c>
      <c r="K59" s="379">
        <f t="shared" si="0"/>
        <v>1080</v>
      </c>
      <c r="L59" s="975"/>
      <c r="M59" s="379">
        <f t="shared" si="1"/>
        <v>0</v>
      </c>
      <c r="N59" s="975"/>
      <c r="O59" s="379">
        <f t="shared" si="2"/>
        <v>0</v>
      </c>
      <c r="P59" s="975"/>
      <c r="Q59" s="379">
        <f t="shared" si="3"/>
        <v>0</v>
      </c>
    </row>
    <row r="60" spans="1:18" s="933" customFormat="1">
      <c r="A60" s="6">
        <v>49</v>
      </c>
      <c r="B60" s="1947" t="s">
        <v>437</v>
      </c>
      <c r="C60" s="1948"/>
      <c r="D60" s="1949"/>
      <c r="E60" s="977">
        <v>75</v>
      </c>
      <c r="F60" s="1958" t="s">
        <v>453</v>
      </c>
      <c r="G60" s="1959"/>
      <c r="H60" s="1915">
        <v>300</v>
      </c>
      <c r="I60" s="1916"/>
      <c r="J60" s="976">
        <v>4</v>
      </c>
      <c r="K60" s="379">
        <f t="shared" si="0"/>
        <v>300</v>
      </c>
      <c r="L60" s="975"/>
      <c r="M60" s="379">
        <f t="shared" si="1"/>
        <v>0</v>
      </c>
      <c r="N60" s="975"/>
      <c r="O60" s="379">
        <f t="shared" si="2"/>
        <v>0</v>
      </c>
      <c r="P60" s="975"/>
      <c r="Q60" s="379">
        <f t="shared" si="3"/>
        <v>0</v>
      </c>
    </row>
    <row r="61" spans="1:18" s="933" customFormat="1">
      <c r="A61" s="6">
        <v>50</v>
      </c>
      <c r="B61" s="1947" t="s">
        <v>438</v>
      </c>
      <c r="C61" s="1948"/>
      <c r="D61" s="1949"/>
      <c r="E61" s="977">
        <v>300</v>
      </c>
      <c r="F61" s="1958" t="s">
        <v>356</v>
      </c>
      <c r="G61" s="1959"/>
      <c r="H61" s="1915">
        <v>300</v>
      </c>
      <c r="I61" s="1916"/>
      <c r="J61" s="978">
        <v>1</v>
      </c>
      <c r="K61" s="379">
        <f t="shared" si="0"/>
        <v>300</v>
      </c>
      <c r="L61" s="975"/>
      <c r="M61" s="379">
        <f t="shared" si="1"/>
        <v>0</v>
      </c>
      <c r="N61" s="975"/>
      <c r="O61" s="379">
        <f t="shared" si="2"/>
        <v>0</v>
      </c>
      <c r="P61" s="975"/>
      <c r="Q61" s="379">
        <f t="shared" si="3"/>
        <v>0</v>
      </c>
    </row>
    <row r="62" spans="1:18">
      <c r="A62" s="371" t="s">
        <v>16</v>
      </c>
      <c r="B62" s="1967"/>
      <c r="C62" s="1968"/>
      <c r="D62" s="1969"/>
      <c r="E62" s="372"/>
      <c r="F62" s="1970"/>
      <c r="G62" s="1971"/>
      <c r="H62" s="1945">
        <f>SUM(H12:H61)</f>
        <v>39407</v>
      </c>
      <c r="I62" s="1946"/>
      <c r="J62" s="369"/>
      <c r="K62" s="380">
        <f>SUM(K12:K61)</f>
        <v>19270</v>
      </c>
      <c r="L62" s="372"/>
      <c r="M62" s="380">
        <f>SUM(M12:M61)</f>
        <v>6434.67</v>
      </c>
      <c r="N62" s="370"/>
      <c r="O62" s="380">
        <f>SUM(O12:O61)</f>
        <v>7267.67</v>
      </c>
      <c r="P62" s="370"/>
      <c r="Q62" s="380">
        <f>SUM(Q12:Q61)</f>
        <v>6434.67</v>
      </c>
      <c r="R62" s="912"/>
    </row>
    <row r="63" spans="1:1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</row>
    <row r="64" spans="1:18">
      <c r="A64" s="1"/>
      <c r="B64" s="351" t="s">
        <v>17</v>
      </c>
      <c r="C64" s="351"/>
      <c r="D64" s="351"/>
      <c r="E64" s="351"/>
      <c r="F64" s="351"/>
      <c r="G64" s="351"/>
      <c r="H64" s="351"/>
      <c r="I64" s="351"/>
      <c r="J64" s="351"/>
      <c r="K64" s="351"/>
      <c r="L64" s="1"/>
      <c r="M64" s="1"/>
      <c r="N64" s="1"/>
      <c r="O64" s="1"/>
      <c r="P64" s="1"/>
      <c r="Q64" s="1"/>
    </row>
    <row r="65" spans="1:1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351" t="s">
        <v>65</v>
      </c>
      <c r="N65" s="351"/>
      <c r="O65" s="351"/>
      <c r="P65" s="351"/>
      <c r="Q65" s="351"/>
    </row>
    <row r="66" spans="1:1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351"/>
      <c r="N66" s="351"/>
      <c r="O66" s="351"/>
      <c r="P66" s="351"/>
      <c r="Q66" s="351"/>
    </row>
    <row r="67" spans="1:1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351"/>
      <c r="N67" s="351"/>
      <c r="O67" s="1693" t="s">
        <v>898</v>
      </c>
      <c r="P67" s="1693"/>
      <c r="Q67" s="1693"/>
    </row>
    <row r="68" spans="1:1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351"/>
      <c r="N68" s="351"/>
      <c r="O68" s="1657" t="s">
        <v>1497</v>
      </c>
      <c r="P68" s="1657"/>
      <c r="Q68" s="1657"/>
    </row>
    <row r="69" spans="1:1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351"/>
      <c r="N69" s="351"/>
      <c r="O69" s="351"/>
      <c r="P69" s="351"/>
      <c r="Q69" s="351"/>
    </row>
    <row r="71" spans="1:17" s="933" customFormat="1"/>
    <row r="72" spans="1:17" s="933" customFormat="1"/>
    <row r="73" spans="1:17" s="933" customFormat="1"/>
    <row r="74" spans="1:17" s="933" customFormat="1"/>
    <row r="75" spans="1:17" s="933" customFormat="1"/>
    <row r="76" spans="1:17" s="933" customFormat="1"/>
    <row r="77" spans="1:17" s="933" customFormat="1"/>
    <row r="78" spans="1:17" s="933" customFormat="1"/>
    <row r="79" spans="1:17">
      <c r="A79" s="351" t="s">
        <v>270</v>
      </c>
      <c r="B79" s="351"/>
      <c r="C79" s="351"/>
      <c r="D79" s="35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>
      <c r="A80" s="351"/>
      <c r="B80" s="351"/>
      <c r="C80" s="351"/>
      <c r="D80" s="35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>
      <c r="A81" s="1870" t="s">
        <v>276</v>
      </c>
      <c r="B81" s="1870"/>
      <c r="C81" s="1870"/>
      <c r="D81" s="1870"/>
      <c r="E81" s="1870"/>
      <c r="F81" s="1870"/>
      <c r="G81" s="1870"/>
      <c r="H81" s="1870"/>
      <c r="I81" s="1870"/>
      <c r="J81" s="1870"/>
      <c r="K81" s="1870"/>
      <c r="L81" s="1870"/>
      <c r="M81" s="1870"/>
      <c r="N81" s="1870"/>
      <c r="O81" s="1870"/>
      <c r="P81" s="1870"/>
      <c r="Q81" s="1870"/>
    </row>
    <row r="82" spans="1:17">
      <c r="A82" s="1871" t="s">
        <v>271</v>
      </c>
      <c r="B82" s="1871"/>
      <c r="C82" s="1871"/>
      <c r="D82" s="1871"/>
      <c r="E82" s="1871"/>
      <c r="F82" s="1871"/>
      <c r="G82" s="1871"/>
      <c r="H82" s="1871"/>
      <c r="I82" s="1871"/>
      <c r="J82" s="1871"/>
      <c r="K82" s="1871"/>
      <c r="L82" s="1871"/>
      <c r="M82" s="1871"/>
      <c r="N82" s="1871"/>
      <c r="O82" s="1871"/>
      <c r="P82" s="1871"/>
      <c r="Q82" s="1871"/>
    </row>
    <row r="83" spans="1:17">
      <c r="A83" s="351"/>
      <c r="B83" s="351"/>
      <c r="C83" s="351"/>
      <c r="D83" s="35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</row>
    <row r="84" spans="1:17">
      <c r="A84" s="351" t="s">
        <v>272</v>
      </c>
      <c r="B84" s="351"/>
      <c r="C84" s="351"/>
      <c r="D84" s="35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</row>
    <row r="85" spans="1:1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2"/>
      <c r="P85" s="2"/>
      <c r="Q85" s="2"/>
    </row>
    <row r="86" spans="1:17">
      <c r="A86" s="352" t="s">
        <v>273</v>
      </c>
      <c r="B86" s="353"/>
      <c r="C86" s="353"/>
      <c r="D86" s="353"/>
      <c r="E86" s="353"/>
      <c r="F86" s="353"/>
      <c r="G86" s="353"/>
      <c r="H86" s="1872" t="s">
        <v>1</v>
      </c>
      <c r="I86" s="1873"/>
      <c r="J86" s="354"/>
      <c r="K86" s="354"/>
      <c r="L86" s="354"/>
      <c r="M86" s="354"/>
      <c r="N86" s="355"/>
      <c r="O86" s="356" t="s">
        <v>274</v>
      </c>
      <c r="P86" s="357"/>
      <c r="Q86" s="358"/>
    </row>
    <row r="87" spans="1:17">
      <c r="A87" s="359" t="s">
        <v>280</v>
      </c>
      <c r="B87" s="360"/>
      <c r="C87" s="360"/>
      <c r="D87" s="360"/>
      <c r="E87" s="360"/>
      <c r="F87" s="360"/>
      <c r="G87" s="360"/>
      <c r="H87" s="1874" t="s">
        <v>2</v>
      </c>
      <c r="I87" s="1875"/>
      <c r="J87" s="1876" t="s">
        <v>3</v>
      </c>
      <c r="K87" s="1877"/>
      <c r="L87" s="1876" t="s">
        <v>4</v>
      </c>
      <c r="M87" s="1878"/>
      <c r="N87" s="1877"/>
      <c r="O87" s="361" t="s">
        <v>5</v>
      </c>
      <c r="P87" s="362"/>
      <c r="Q87" s="363"/>
    </row>
    <row r="88" spans="1:17">
      <c r="A88" s="1879" t="s">
        <v>128</v>
      </c>
      <c r="B88" s="1882" t="s">
        <v>6</v>
      </c>
      <c r="C88" s="1883"/>
      <c r="D88" s="1884"/>
      <c r="E88" s="1879" t="s">
        <v>7</v>
      </c>
      <c r="F88" s="1882" t="s">
        <v>28</v>
      </c>
      <c r="G88" s="1884"/>
      <c r="H88" s="1882" t="s">
        <v>8</v>
      </c>
      <c r="I88" s="1884"/>
      <c r="J88" s="1876" t="s">
        <v>129</v>
      </c>
      <c r="K88" s="1878"/>
      <c r="L88" s="1878"/>
      <c r="M88" s="1878"/>
      <c r="N88" s="1878"/>
      <c r="O88" s="1878"/>
      <c r="P88" s="1878"/>
      <c r="Q88" s="1877"/>
    </row>
    <row r="89" spans="1:17">
      <c r="A89" s="1880"/>
      <c r="B89" s="1885"/>
      <c r="C89" s="1886"/>
      <c r="D89" s="1887"/>
      <c r="E89" s="1880"/>
      <c r="F89" s="1885"/>
      <c r="G89" s="1887"/>
      <c r="H89" s="1885"/>
      <c r="I89" s="1887"/>
      <c r="J89" s="1891" t="s">
        <v>130</v>
      </c>
      <c r="K89" s="1892"/>
      <c r="L89" s="1891" t="s">
        <v>30</v>
      </c>
      <c r="M89" s="1892"/>
      <c r="N89" s="1891" t="s">
        <v>31</v>
      </c>
      <c r="O89" s="1892"/>
      <c r="P89" s="1891" t="s">
        <v>32</v>
      </c>
      <c r="Q89" s="1892"/>
    </row>
    <row r="90" spans="1:17">
      <c r="A90" s="1881"/>
      <c r="B90" s="1888"/>
      <c r="C90" s="1889"/>
      <c r="D90" s="1890"/>
      <c r="E90" s="1881"/>
      <c r="F90" s="1888"/>
      <c r="G90" s="1890"/>
      <c r="H90" s="1888"/>
      <c r="I90" s="1890"/>
      <c r="J90" s="364" t="s">
        <v>9</v>
      </c>
      <c r="K90" s="364" t="s">
        <v>10</v>
      </c>
      <c r="L90" s="364" t="s">
        <v>9</v>
      </c>
      <c r="M90" s="364" t="s">
        <v>10</v>
      </c>
      <c r="N90" s="364" t="s">
        <v>9</v>
      </c>
      <c r="O90" s="364" t="s">
        <v>10</v>
      </c>
      <c r="P90" s="364" t="s">
        <v>9</v>
      </c>
      <c r="Q90" s="364" t="s">
        <v>10</v>
      </c>
    </row>
    <row r="91" spans="1:17" ht="18.75" customHeight="1">
      <c r="A91" s="6">
        <v>1</v>
      </c>
      <c r="B91" s="1964" t="s">
        <v>456</v>
      </c>
      <c r="C91" s="1965"/>
      <c r="D91" s="1966"/>
      <c r="E91" s="365">
        <v>35000</v>
      </c>
      <c r="F91" s="374">
        <v>1</v>
      </c>
      <c r="G91" s="381" t="s">
        <v>278</v>
      </c>
      <c r="H91" s="1929">
        <v>35000</v>
      </c>
      <c r="I91" s="1930"/>
      <c r="J91" s="369">
        <v>1</v>
      </c>
      <c r="K91" s="379">
        <v>35000</v>
      </c>
      <c r="L91" s="369"/>
      <c r="M91" s="379"/>
      <c r="N91" s="369"/>
      <c r="O91" s="379"/>
      <c r="P91" s="369"/>
      <c r="Q91" s="379"/>
    </row>
    <row r="92" spans="1:17">
      <c r="A92" s="6">
        <v>2</v>
      </c>
      <c r="B92" s="1937" t="s">
        <v>457</v>
      </c>
      <c r="C92" s="1938"/>
      <c r="D92" s="1939"/>
      <c r="E92" s="366">
        <v>3000</v>
      </c>
      <c r="F92" s="930">
        <v>2</v>
      </c>
      <c r="G92" s="931" t="s">
        <v>13</v>
      </c>
      <c r="H92" s="1929">
        <v>3000</v>
      </c>
      <c r="I92" s="1930"/>
      <c r="J92" s="369"/>
      <c r="K92" s="379"/>
      <c r="L92" s="369">
        <v>2</v>
      </c>
      <c r="M92" s="379">
        <v>3000</v>
      </c>
      <c r="N92" s="369"/>
      <c r="O92" s="379"/>
      <c r="P92" s="369"/>
      <c r="Q92" s="379"/>
    </row>
    <row r="93" spans="1:17">
      <c r="A93" s="6"/>
      <c r="B93" s="361"/>
      <c r="C93" s="362"/>
      <c r="D93" s="348"/>
      <c r="E93" s="366"/>
      <c r="F93" s="361"/>
      <c r="G93" s="363"/>
      <c r="H93" s="1929"/>
      <c r="I93" s="1930"/>
      <c r="J93" s="369"/>
      <c r="K93" s="379"/>
      <c r="L93" s="369"/>
      <c r="M93" s="379"/>
      <c r="N93" s="369"/>
      <c r="O93" s="379"/>
      <c r="P93" s="369"/>
      <c r="Q93" s="379"/>
    </row>
    <row r="94" spans="1:17">
      <c r="A94" s="6"/>
      <c r="B94" s="361"/>
      <c r="C94" s="362"/>
      <c r="D94" s="348"/>
      <c r="E94" s="366"/>
      <c r="F94" s="361"/>
      <c r="G94" s="363"/>
      <c r="H94" s="1929"/>
      <c r="I94" s="1930"/>
      <c r="J94" s="369"/>
      <c r="K94" s="379"/>
      <c r="L94" s="369"/>
      <c r="M94" s="379"/>
      <c r="N94" s="369"/>
      <c r="O94" s="379"/>
      <c r="P94" s="369"/>
      <c r="Q94" s="379"/>
    </row>
    <row r="95" spans="1:17">
      <c r="A95" s="6"/>
      <c r="B95" s="361"/>
      <c r="C95" s="362"/>
      <c r="D95" s="348"/>
      <c r="E95" s="366"/>
      <c r="F95" s="361"/>
      <c r="G95" s="363"/>
      <c r="H95" s="1929"/>
      <c r="I95" s="1930"/>
      <c r="J95" s="369"/>
      <c r="K95" s="379"/>
      <c r="L95" s="369"/>
      <c r="M95" s="379"/>
      <c r="N95" s="369"/>
      <c r="O95" s="379"/>
      <c r="P95" s="369"/>
      <c r="Q95" s="379"/>
    </row>
    <row r="96" spans="1:17">
      <c r="A96" s="6"/>
      <c r="B96" s="382"/>
      <c r="C96" s="375"/>
      <c r="D96" s="376"/>
      <c r="E96" s="366"/>
      <c r="F96" s="361"/>
      <c r="G96" s="363"/>
      <c r="H96" s="1929"/>
      <c r="I96" s="1930"/>
      <c r="J96" s="369"/>
      <c r="K96" s="379"/>
      <c r="L96" s="369"/>
      <c r="M96" s="379"/>
      <c r="N96" s="369"/>
      <c r="O96" s="379"/>
      <c r="P96" s="369"/>
      <c r="Q96" s="379"/>
    </row>
    <row r="97" spans="1:17">
      <c r="A97" s="347"/>
      <c r="B97" s="361"/>
      <c r="C97" s="362"/>
      <c r="D97" s="348"/>
      <c r="E97" s="377"/>
      <c r="F97" s="361"/>
      <c r="G97" s="363"/>
      <c r="H97" s="1929"/>
      <c r="I97" s="1930"/>
      <c r="J97" s="369"/>
      <c r="K97" s="379"/>
      <c r="L97" s="369"/>
      <c r="M97" s="379"/>
      <c r="N97" s="369"/>
      <c r="O97" s="379"/>
      <c r="P97" s="369"/>
      <c r="Q97" s="379"/>
    </row>
    <row r="98" spans="1:17">
      <c r="A98" s="6"/>
      <c r="B98" s="1934"/>
      <c r="C98" s="1935"/>
      <c r="D98" s="1936"/>
      <c r="E98" s="366"/>
      <c r="F98" s="361"/>
      <c r="G98" s="363"/>
      <c r="H98" s="1929"/>
      <c r="I98" s="1930"/>
      <c r="J98" s="369"/>
      <c r="K98" s="379"/>
      <c r="L98" s="369"/>
      <c r="M98" s="379"/>
      <c r="N98" s="369"/>
      <c r="O98" s="379"/>
      <c r="P98" s="369"/>
      <c r="Q98" s="379"/>
    </row>
    <row r="99" spans="1:17">
      <c r="A99" s="6"/>
      <c r="B99" s="1931"/>
      <c r="C99" s="1932"/>
      <c r="D99" s="1933"/>
      <c r="E99" s="366"/>
      <c r="F99" s="361"/>
      <c r="G99" s="363"/>
      <c r="H99" s="1929"/>
      <c r="I99" s="1930"/>
      <c r="J99" s="369"/>
      <c r="K99" s="379"/>
      <c r="L99" s="369"/>
      <c r="M99" s="379"/>
      <c r="N99" s="369"/>
      <c r="O99" s="379"/>
      <c r="P99" s="369"/>
      <c r="Q99" s="379"/>
    </row>
    <row r="100" spans="1:17">
      <c r="A100" s="6"/>
      <c r="B100" s="1931"/>
      <c r="C100" s="1932"/>
      <c r="D100" s="1933"/>
      <c r="E100" s="366"/>
      <c r="F100" s="361"/>
      <c r="G100" s="363"/>
      <c r="H100" s="1929"/>
      <c r="I100" s="1930"/>
      <c r="J100" s="369"/>
      <c r="K100" s="379"/>
      <c r="L100" s="369"/>
      <c r="M100" s="379"/>
      <c r="N100" s="369"/>
      <c r="O100" s="379"/>
      <c r="P100" s="369"/>
      <c r="Q100" s="379"/>
    </row>
    <row r="101" spans="1:17">
      <c r="A101" s="6"/>
      <c r="B101" s="1931"/>
      <c r="C101" s="1932"/>
      <c r="D101" s="1933"/>
      <c r="E101" s="367"/>
      <c r="F101" s="361"/>
      <c r="G101" s="363"/>
      <c r="H101" s="1929"/>
      <c r="I101" s="1930"/>
      <c r="J101" s="369"/>
      <c r="K101" s="379"/>
      <c r="L101" s="369"/>
      <c r="M101" s="379"/>
      <c r="N101" s="369"/>
      <c r="O101" s="379"/>
      <c r="P101" s="369"/>
      <c r="Q101" s="379"/>
    </row>
    <row r="102" spans="1:17">
      <c r="A102" s="6"/>
      <c r="B102" s="1931"/>
      <c r="C102" s="1932"/>
      <c r="D102" s="1933"/>
      <c r="E102" s="368"/>
      <c r="F102" s="361"/>
      <c r="G102" s="363"/>
      <c r="H102" s="1929"/>
      <c r="I102" s="1930"/>
      <c r="J102" s="369"/>
      <c r="K102" s="379"/>
      <c r="L102" s="369"/>
      <c r="M102" s="379"/>
      <c r="N102" s="369"/>
      <c r="O102" s="379"/>
      <c r="P102" s="369"/>
      <c r="Q102" s="379"/>
    </row>
    <row r="103" spans="1:17">
      <c r="A103" s="6"/>
      <c r="B103" s="1931"/>
      <c r="C103" s="1932"/>
      <c r="D103" s="1933"/>
      <c r="E103" s="368"/>
      <c r="F103" s="361"/>
      <c r="G103" s="363"/>
      <c r="H103" s="1929"/>
      <c r="I103" s="1930"/>
      <c r="J103" s="369"/>
      <c r="K103" s="379"/>
      <c r="L103" s="369"/>
      <c r="M103" s="379"/>
      <c r="N103" s="369"/>
      <c r="O103" s="379"/>
      <c r="P103" s="369"/>
      <c r="Q103" s="379"/>
    </row>
    <row r="104" spans="1:17">
      <c r="A104" s="6"/>
      <c r="B104" s="361"/>
      <c r="C104" s="362"/>
      <c r="D104" s="378"/>
      <c r="E104" s="368"/>
      <c r="F104" s="361"/>
      <c r="G104" s="363"/>
      <c r="H104" s="1929"/>
      <c r="I104" s="1930"/>
      <c r="J104" s="369"/>
      <c r="K104" s="379"/>
      <c r="L104" s="369"/>
      <c r="M104" s="379"/>
      <c r="N104" s="369"/>
      <c r="O104" s="379"/>
      <c r="P104" s="369"/>
      <c r="Q104" s="379"/>
    </row>
    <row r="105" spans="1:17">
      <c r="A105" s="6"/>
      <c r="B105" s="1931"/>
      <c r="C105" s="1932"/>
      <c r="D105" s="1933"/>
      <c r="E105" s="368"/>
      <c r="F105" s="361"/>
      <c r="G105" s="363"/>
      <c r="H105" s="1929"/>
      <c r="I105" s="1930"/>
      <c r="J105" s="369"/>
      <c r="K105" s="379"/>
      <c r="L105" s="369"/>
      <c r="M105" s="379"/>
      <c r="N105" s="369"/>
      <c r="O105" s="379"/>
      <c r="P105" s="369"/>
      <c r="Q105" s="379"/>
    </row>
    <row r="106" spans="1:17">
      <c r="A106" s="6"/>
      <c r="B106" s="361"/>
      <c r="C106" s="362"/>
      <c r="D106" s="378"/>
      <c r="E106" s="368"/>
      <c r="F106" s="361"/>
      <c r="G106" s="363"/>
      <c r="H106" s="1929"/>
      <c r="I106" s="1930"/>
      <c r="J106" s="369"/>
      <c r="K106" s="379"/>
      <c r="L106" s="369"/>
      <c r="M106" s="379"/>
      <c r="N106" s="369"/>
      <c r="O106" s="379"/>
      <c r="P106" s="370"/>
      <c r="Q106" s="379"/>
    </row>
    <row r="107" spans="1:17">
      <c r="A107" s="371" t="s">
        <v>16</v>
      </c>
      <c r="B107" s="1940"/>
      <c r="C107" s="1941"/>
      <c r="D107" s="1942"/>
      <c r="E107" s="7"/>
      <c r="F107" s="1943"/>
      <c r="G107" s="1944"/>
      <c r="H107" s="1945">
        <f>SUM(H91:H106)</f>
        <v>38000</v>
      </c>
      <c r="I107" s="1946"/>
      <c r="J107" s="369"/>
      <c r="K107" s="380">
        <f>SUM(K91:K96)</f>
        <v>35000</v>
      </c>
      <c r="L107" s="7"/>
      <c r="M107" s="380">
        <f>SUM(M91:M96)</f>
        <v>3000</v>
      </c>
      <c r="N107" s="370"/>
      <c r="O107" s="380"/>
      <c r="P107" s="370"/>
      <c r="Q107" s="380"/>
    </row>
    <row r="108" spans="1:1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</row>
    <row r="109" spans="1:17">
      <c r="A109" s="1"/>
      <c r="B109" s="351" t="s">
        <v>17</v>
      </c>
      <c r="C109" s="351"/>
      <c r="D109" s="351"/>
      <c r="E109" s="351"/>
      <c r="F109" s="351"/>
      <c r="G109" s="351"/>
      <c r="H109" s="351"/>
      <c r="I109" s="351"/>
      <c r="J109" s="351"/>
      <c r="K109" s="351"/>
      <c r="L109" s="1"/>
      <c r="M109" s="1"/>
      <c r="N109" s="1"/>
      <c r="O109" s="1"/>
      <c r="P109" s="1"/>
      <c r="Q109" s="1"/>
    </row>
    <row r="110" spans="1:1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351" t="s">
        <v>65</v>
      </c>
      <c r="N110" s="351"/>
      <c r="O110" s="351"/>
      <c r="P110" s="351"/>
      <c r="Q110" s="351"/>
    </row>
    <row r="111" spans="1:1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351"/>
      <c r="N111" s="351"/>
      <c r="O111" s="351"/>
      <c r="P111" s="351"/>
      <c r="Q111" s="351"/>
    </row>
    <row r="112" spans="1:1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351"/>
      <c r="N112" s="351"/>
      <c r="O112" s="1693" t="s">
        <v>898</v>
      </c>
      <c r="P112" s="1693"/>
      <c r="Q112" s="1693"/>
    </row>
    <row r="113" spans="1:1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351"/>
      <c r="N113" s="351"/>
      <c r="O113" s="1657" t="s">
        <v>1497</v>
      </c>
      <c r="P113" s="1657"/>
      <c r="Q113" s="1657"/>
    </row>
    <row r="114" spans="1:1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</sheetData>
  <mergeCells count="217">
    <mergeCell ref="H56:I56"/>
    <mergeCell ref="H57:I57"/>
    <mergeCell ref="H58:I58"/>
    <mergeCell ref="H59:I59"/>
    <mergeCell ref="H60:I60"/>
    <mergeCell ref="H61:I61"/>
    <mergeCell ref="B91:D91"/>
    <mergeCell ref="F61:G61"/>
    <mergeCell ref="F56:G56"/>
    <mergeCell ref="F57:G57"/>
    <mergeCell ref="F58:G58"/>
    <mergeCell ref="F59:G59"/>
    <mergeCell ref="F60:G60"/>
    <mergeCell ref="B60:D60"/>
    <mergeCell ref="B61:D61"/>
    <mergeCell ref="B56:D56"/>
    <mergeCell ref="B57:D57"/>
    <mergeCell ref="B58:D58"/>
    <mergeCell ref="B59:D59"/>
    <mergeCell ref="B62:D62"/>
    <mergeCell ref="F62:G62"/>
    <mergeCell ref="H62:I62"/>
    <mergeCell ref="A81:Q81"/>
    <mergeCell ref="J88:Q88"/>
    <mergeCell ref="H32:I32"/>
    <mergeCell ref="H33:I33"/>
    <mergeCell ref="H34:I34"/>
    <mergeCell ref="H35:I35"/>
    <mergeCell ref="H36:I36"/>
    <mergeCell ref="H37:I37"/>
    <mergeCell ref="H38:I38"/>
    <mergeCell ref="H39:I39"/>
    <mergeCell ref="H40:I40"/>
    <mergeCell ref="H53:I53"/>
    <mergeCell ref="H54:I54"/>
    <mergeCell ref="F52:G52"/>
    <mergeCell ref="F53:G53"/>
    <mergeCell ref="F54:G54"/>
    <mergeCell ref="F55:G55"/>
    <mergeCell ref="H41:I41"/>
    <mergeCell ref="H42:I42"/>
    <mergeCell ref="H43:I43"/>
    <mergeCell ref="H44:I44"/>
    <mergeCell ref="H45:I45"/>
    <mergeCell ref="H46:I46"/>
    <mergeCell ref="H47:I47"/>
    <mergeCell ref="H48:I48"/>
    <mergeCell ref="H49:I49"/>
    <mergeCell ref="H55:I55"/>
    <mergeCell ref="F46:G46"/>
    <mergeCell ref="F47:G47"/>
    <mergeCell ref="F48:G48"/>
    <mergeCell ref="F49:G49"/>
    <mergeCell ref="F50:G50"/>
    <mergeCell ref="F51:G51"/>
    <mergeCell ref="H50:I50"/>
    <mergeCell ref="H51:I51"/>
    <mergeCell ref="H52:I52"/>
    <mergeCell ref="F37:G37"/>
    <mergeCell ref="F38:G38"/>
    <mergeCell ref="F39:G39"/>
    <mergeCell ref="F40:G40"/>
    <mergeCell ref="F41:G41"/>
    <mergeCell ref="F42:G42"/>
    <mergeCell ref="F43:G43"/>
    <mergeCell ref="F44:G44"/>
    <mergeCell ref="F45:G45"/>
    <mergeCell ref="B30:D30"/>
    <mergeCell ref="B32:D32"/>
    <mergeCell ref="B33:D33"/>
    <mergeCell ref="B34:D34"/>
    <mergeCell ref="B35:D35"/>
    <mergeCell ref="B36:D36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4:G34"/>
    <mergeCell ref="F35:G35"/>
    <mergeCell ref="F36:G36"/>
    <mergeCell ref="B21:D21"/>
    <mergeCell ref="B51:D51"/>
    <mergeCell ref="B52:D52"/>
    <mergeCell ref="B53:D53"/>
    <mergeCell ref="B54:D54"/>
    <mergeCell ref="B55:D55"/>
    <mergeCell ref="B42:D42"/>
    <mergeCell ref="B43:D43"/>
    <mergeCell ref="B44:D44"/>
    <mergeCell ref="B45:D45"/>
    <mergeCell ref="B46:D46"/>
    <mergeCell ref="B47:D47"/>
    <mergeCell ref="B48:D48"/>
    <mergeCell ref="B49:D49"/>
    <mergeCell ref="B50:D50"/>
    <mergeCell ref="B105:D105"/>
    <mergeCell ref="H105:I105"/>
    <mergeCell ref="H106:I106"/>
    <mergeCell ref="B107:D107"/>
    <mergeCell ref="F107:G107"/>
    <mergeCell ref="H107:I107"/>
    <mergeCell ref="B102:D102"/>
    <mergeCell ref="H102:I102"/>
    <mergeCell ref="B103:D103"/>
    <mergeCell ref="H103:I103"/>
    <mergeCell ref="H104:I104"/>
    <mergeCell ref="B101:D101"/>
    <mergeCell ref="H101:I101"/>
    <mergeCell ref="B98:D98"/>
    <mergeCell ref="H98:I98"/>
    <mergeCell ref="B99:D99"/>
    <mergeCell ref="H99:I99"/>
    <mergeCell ref="B100:D100"/>
    <mergeCell ref="H100:I100"/>
    <mergeCell ref="H92:I92"/>
    <mergeCell ref="H93:I93"/>
    <mergeCell ref="H94:I94"/>
    <mergeCell ref="H95:I95"/>
    <mergeCell ref="H96:I96"/>
    <mergeCell ref="H97:I97"/>
    <mergeCell ref="B92:D92"/>
    <mergeCell ref="J89:K89"/>
    <mergeCell ref="L89:M89"/>
    <mergeCell ref="N89:O89"/>
    <mergeCell ref="P89:Q89"/>
    <mergeCell ref="H91:I91"/>
    <mergeCell ref="A82:Q82"/>
    <mergeCell ref="H86:I86"/>
    <mergeCell ref="H87:I87"/>
    <mergeCell ref="J87:K87"/>
    <mergeCell ref="L87:N87"/>
    <mergeCell ref="A88:A90"/>
    <mergeCell ref="B88:D90"/>
    <mergeCell ref="E88:E90"/>
    <mergeCell ref="F88:G90"/>
    <mergeCell ref="H88:I90"/>
    <mergeCell ref="B37:D37"/>
    <mergeCell ref="B38:D38"/>
    <mergeCell ref="B39:D39"/>
    <mergeCell ref="B40:D40"/>
    <mergeCell ref="B41:D41"/>
    <mergeCell ref="B24:D24"/>
    <mergeCell ref="H24:I24"/>
    <mergeCell ref="B25:D25"/>
    <mergeCell ref="H25:I25"/>
    <mergeCell ref="B26:D26"/>
    <mergeCell ref="H26:I26"/>
    <mergeCell ref="H30:I30"/>
    <mergeCell ref="B31:D31"/>
    <mergeCell ref="H31:I31"/>
    <mergeCell ref="B27:D27"/>
    <mergeCell ref="H27:I27"/>
    <mergeCell ref="B28:D28"/>
    <mergeCell ref="H28:I28"/>
    <mergeCell ref="B29:D29"/>
    <mergeCell ref="H29:I29"/>
    <mergeCell ref="F30:G30"/>
    <mergeCell ref="F31:G31"/>
    <mergeCell ref="F32:G32"/>
    <mergeCell ref="F33:G33"/>
    <mergeCell ref="H21:I21"/>
    <mergeCell ref="B22:D22"/>
    <mergeCell ref="H22:I22"/>
    <mergeCell ref="B23:D23"/>
    <mergeCell ref="H23:I23"/>
    <mergeCell ref="B18:D18"/>
    <mergeCell ref="H18:I18"/>
    <mergeCell ref="B19:D19"/>
    <mergeCell ref="H19:I19"/>
    <mergeCell ref="B20:D20"/>
    <mergeCell ref="H20:I20"/>
    <mergeCell ref="F18:G18"/>
    <mergeCell ref="F19:G19"/>
    <mergeCell ref="F20:G20"/>
    <mergeCell ref="B17:D17"/>
    <mergeCell ref="H17:I17"/>
    <mergeCell ref="B12:D12"/>
    <mergeCell ref="H12:I12"/>
    <mergeCell ref="B13:D13"/>
    <mergeCell ref="H13:I13"/>
    <mergeCell ref="B14:D14"/>
    <mergeCell ref="H14:I14"/>
    <mergeCell ref="F12:G12"/>
    <mergeCell ref="F13:G13"/>
    <mergeCell ref="F14:G14"/>
    <mergeCell ref="F15:G15"/>
    <mergeCell ref="F16:G16"/>
    <mergeCell ref="F17:G17"/>
    <mergeCell ref="O112:Q112"/>
    <mergeCell ref="O113:Q113"/>
    <mergeCell ref="O67:Q67"/>
    <mergeCell ref="O68:Q68"/>
    <mergeCell ref="A3:Q3"/>
    <mergeCell ref="A4:Q4"/>
    <mergeCell ref="H7:I7"/>
    <mergeCell ref="H8:I8"/>
    <mergeCell ref="J8:K8"/>
    <mergeCell ref="L8:N8"/>
    <mergeCell ref="A9:A11"/>
    <mergeCell ref="B9:D11"/>
    <mergeCell ref="E9:E11"/>
    <mergeCell ref="F9:G11"/>
    <mergeCell ref="H9:I11"/>
    <mergeCell ref="J9:Q9"/>
    <mergeCell ref="J10:K10"/>
    <mergeCell ref="L10:M10"/>
    <mergeCell ref="N10:O10"/>
    <mergeCell ref="P10:Q10"/>
    <mergeCell ref="B15:D15"/>
    <mergeCell ref="H15:I15"/>
    <mergeCell ref="B16:D16"/>
    <mergeCell ref="H16:I16"/>
  </mergeCells>
  <pageMargins left="0.7" right="0.7" top="0.75" bottom="0.75" header="0.3" footer="0.3"/>
  <pageSetup paperSize="9" scale="85" orientation="landscape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O99"/>
  <sheetViews>
    <sheetView topLeftCell="A77" workbookViewId="0">
      <selection activeCell="O96" sqref="O96"/>
    </sheetView>
  </sheetViews>
  <sheetFormatPr defaultRowHeight="14.4"/>
  <cols>
    <col min="1" max="1" width="6.44140625" customWidth="1"/>
    <col min="3" max="3" width="20.109375" customWidth="1"/>
    <col min="4" max="4" width="10" customWidth="1"/>
    <col min="7" max="7" width="12.33203125" customWidth="1"/>
    <col min="9" max="9" width="13.6640625" customWidth="1"/>
    <col min="11" max="11" width="12.109375" customWidth="1"/>
    <col min="13" max="13" width="13.6640625" customWidth="1"/>
    <col min="14" max="14" width="7" customWidth="1"/>
    <col min="15" max="15" width="14.33203125" customWidth="1"/>
    <col min="16" max="16" width="9.109375" customWidth="1"/>
  </cols>
  <sheetData>
    <row r="1" spans="1:15">
      <c r="A1" s="34" t="s">
        <v>18</v>
      </c>
      <c r="B1" s="34"/>
      <c r="C1" s="34"/>
      <c r="D1" s="34"/>
      <c r="E1" s="35"/>
      <c r="F1" s="34"/>
      <c r="G1" s="36"/>
      <c r="H1" s="34"/>
      <c r="I1" s="34"/>
      <c r="J1" s="34"/>
      <c r="K1" s="34"/>
      <c r="L1" s="34"/>
      <c r="M1" s="34"/>
      <c r="N1" s="34"/>
      <c r="O1" s="34"/>
    </row>
    <row r="2" spans="1:15">
      <c r="A2" s="34"/>
      <c r="B2" s="34"/>
      <c r="C2" s="34"/>
      <c r="D2" s="34"/>
      <c r="E2" s="35"/>
      <c r="F2" s="34"/>
      <c r="G2" s="36"/>
      <c r="H2" s="34"/>
      <c r="I2" s="34"/>
      <c r="J2" s="34"/>
      <c r="K2" s="34"/>
      <c r="L2" s="34"/>
      <c r="M2" s="34"/>
      <c r="N2" s="34"/>
      <c r="O2" s="34"/>
    </row>
    <row r="3" spans="1:15" ht="22.2">
      <c r="A3" s="1995" t="s">
        <v>19</v>
      </c>
      <c r="B3" s="1995"/>
      <c r="C3" s="1995"/>
      <c r="D3" s="1995"/>
      <c r="E3" s="1995"/>
      <c r="F3" s="1995"/>
      <c r="G3" s="1995"/>
      <c r="H3" s="1995"/>
      <c r="I3" s="1995"/>
      <c r="J3" s="1995"/>
      <c r="K3" s="1995"/>
      <c r="L3" s="1995"/>
      <c r="M3" s="1995"/>
      <c r="N3" s="1995"/>
      <c r="O3" s="1995"/>
    </row>
    <row r="4" spans="1:15" ht="15.6">
      <c r="A4" s="1996" t="s">
        <v>20</v>
      </c>
      <c r="B4" s="1996"/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996"/>
      <c r="N4" s="1996"/>
      <c r="O4" s="1996"/>
    </row>
    <row r="5" spans="1:15">
      <c r="A5" s="34"/>
      <c r="B5" s="34"/>
      <c r="C5" s="34"/>
      <c r="D5" s="34"/>
      <c r="E5" s="35"/>
      <c r="F5" s="34"/>
      <c r="G5" s="36"/>
      <c r="H5" s="34"/>
      <c r="I5" s="34"/>
      <c r="J5" s="34"/>
      <c r="K5" s="34"/>
      <c r="L5" s="34"/>
      <c r="M5" s="34"/>
      <c r="N5" s="34"/>
      <c r="O5" s="34"/>
    </row>
    <row r="6" spans="1:15" ht="15.6">
      <c r="A6" s="34" t="s">
        <v>21</v>
      </c>
      <c r="B6" s="34"/>
      <c r="C6" s="91" t="s">
        <v>460</v>
      </c>
      <c r="D6" s="34"/>
      <c r="E6" s="35"/>
      <c r="F6" s="34"/>
      <c r="G6" s="39"/>
      <c r="H6" s="37"/>
      <c r="I6" s="37"/>
      <c r="J6" s="37"/>
      <c r="K6" s="37"/>
      <c r="L6" s="37"/>
      <c r="M6" s="34"/>
      <c r="N6" s="34"/>
      <c r="O6" s="34"/>
    </row>
    <row r="7" spans="1:15">
      <c r="A7" s="447" t="s">
        <v>23</v>
      </c>
      <c r="B7" s="68"/>
      <c r="C7" s="93"/>
      <c r="D7" s="68"/>
      <c r="E7" s="68"/>
      <c r="F7" s="68"/>
      <c r="G7" s="1997" t="s">
        <v>1</v>
      </c>
      <c r="H7" s="1998"/>
      <c r="I7" s="1998"/>
      <c r="J7" s="1998"/>
      <c r="K7" s="1999"/>
      <c r="L7" s="2000" t="s">
        <v>24</v>
      </c>
      <c r="M7" s="2001"/>
      <c r="N7" s="2001"/>
      <c r="O7" s="2002"/>
    </row>
    <row r="8" spans="1:15" ht="15.6">
      <c r="A8" s="448" t="s">
        <v>318</v>
      </c>
      <c r="B8" s="77"/>
      <c r="C8" s="77"/>
      <c r="D8" s="38"/>
      <c r="E8" s="38"/>
      <c r="F8" s="38"/>
      <c r="G8" s="94" t="s">
        <v>2</v>
      </c>
      <c r="H8" s="95" t="s">
        <v>3</v>
      </c>
      <c r="I8" s="96"/>
      <c r="J8" s="2003" t="s">
        <v>4</v>
      </c>
      <c r="K8" s="2004"/>
      <c r="L8" s="2005" t="s">
        <v>25</v>
      </c>
      <c r="M8" s="2006"/>
      <c r="N8" s="2006"/>
      <c r="O8" s="2007"/>
    </row>
    <row r="9" spans="1:15">
      <c r="A9" s="1979" t="s">
        <v>26</v>
      </c>
      <c r="B9" s="1982" t="s">
        <v>6</v>
      </c>
      <c r="C9" s="1983"/>
      <c r="D9" s="443"/>
      <c r="E9" s="1986"/>
      <c r="F9" s="1987"/>
      <c r="G9" s="443"/>
      <c r="H9" s="1988" t="s">
        <v>27</v>
      </c>
      <c r="I9" s="1989"/>
      <c r="J9" s="1989"/>
      <c r="K9" s="1989"/>
      <c r="L9" s="1989"/>
      <c r="M9" s="1989"/>
      <c r="N9" s="1989"/>
      <c r="O9" s="1990"/>
    </row>
    <row r="10" spans="1:15">
      <c r="A10" s="1980"/>
      <c r="B10" s="1984"/>
      <c r="C10" s="1985"/>
      <c r="D10" s="97" t="s">
        <v>7</v>
      </c>
      <c r="E10" s="1984" t="s">
        <v>28</v>
      </c>
      <c r="F10" s="1985"/>
      <c r="G10" s="98" t="s">
        <v>8</v>
      </c>
      <c r="H10" s="1991" t="s">
        <v>29</v>
      </c>
      <c r="I10" s="1992"/>
      <c r="J10" s="1991" t="s">
        <v>30</v>
      </c>
      <c r="K10" s="1992"/>
      <c r="L10" s="1991" t="s">
        <v>31</v>
      </c>
      <c r="M10" s="1992"/>
      <c r="N10" s="1991" t="s">
        <v>32</v>
      </c>
      <c r="O10" s="1992"/>
    </row>
    <row r="11" spans="1:15">
      <c r="A11" s="1981"/>
      <c r="B11" s="1984"/>
      <c r="C11" s="1985"/>
      <c r="D11" s="99"/>
      <c r="E11" s="1993"/>
      <c r="F11" s="1994"/>
      <c r="G11" s="100"/>
      <c r="H11" s="101" t="s">
        <v>9</v>
      </c>
      <c r="I11" s="101" t="s">
        <v>10</v>
      </c>
      <c r="J11" s="101" t="s">
        <v>9</v>
      </c>
      <c r="K11" s="101" t="s">
        <v>10</v>
      </c>
      <c r="L11" s="101" t="s">
        <v>9</v>
      </c>
      <c r="M11" s="101" t="s">
        <v>10</v>
      </c>
      <c r="N11" s="101" t="s">
        <v>9</v>
      </c>
      <c r="O11" s="101" t="s">
        <v>10</v>
      </c>
    </row>
    <row r="12" spans="1:15" ht="15.6">
      <c r="A12" s="40" t="s">
        <v>33</v>
      </c>
      <c r="B12" s="1378" t="s">
        <v>1222</v>
      </c>
      <c r="C12" s="41"/>
      <c r="D12" s="1350">
        <v>190</v>
      </c>
      <c r="E12" s="1160">
        <v>27</v>
      </c>
      <c r="F12" s="1193" t="s">
        <v>1253</v>
      </c>
      <c r="G12" s="1382">
        <f>D12*E12</f>
        <v>5130</v>
      </c>
      <c r="H12" s="45">
        <v>8</v>
      </c>
      <c r="I12" s="729">
        <f>D12*H12</f>
        <v>1520</v>
      </c>
      <c r="J12" s="1134">
        <v>6</v>
      </c>
      <c r="K12" s="729">
        <f>D12*J12</f>
        <v>1140</v>
      </c>
      <c r="L12" s="1156">
        <v>7</v>
      </c>
      <c r="M12" s="729">
        <f>D12*L12</f>
        <v>1330</v>
      </c>
      <c r="N12" s="1134">
        <v>6</v>
      </c>
      <c r="O12" s="729">
        <f>D12*N12</f>
        <v>1140</v>
      </c>
    </row>
    <row r="13" spans="1:15" ht="15.6">
      <c r="A13" s="46" t="s">
        <v>35</v>
      </c>
      <c r="B13" s="1378" t="s">
        <v>1223</v>
      </c>
      <c r="C13" s="47"/>
      <c r="D13" s="1350">
        <v>170</v>
      </c>
      <c r="E13" s="1160">
        <v>14</v>
      </c>
      <c r="F13" s="1193" t="s">
        <v>1253</v>
      </c>
      <c r="G13" s="1382">
        <f t="shared" ref="G13:G58" si="0">D13*E13</f>
        <v>2380</v>
      </c>
      <c r="H13" s="1193">
        <v>4</v>
      </c>
      <c r="I13" s="729">
        <f t="shared" ref="I13:I58" si="1">D13*H13</f>
        <v>680</v>
      </c>
      <c r="J13" s="1134">
        <v>4</v>
      </c>
      <c r="K13" s="729">
        <f t="shared" ref="K13:K58" si="2">D13*J13</f>
        <v>680</v>
      </c>
      <c r="L13" s="1156">
        <v>3</v>
      </c>
      <c r="M13" s="729">
        <f t="shared" ref="M13:M58" si="3">D13*L13</f>
        <v>510</v>
      </c>
      <c r="N13" s="1134">
        <v>3</v>
      </c>
      <c r="O13" s="729">
        <f t="shared" ref="O13:O58" si="4">D13*N13</f>
        <v>510</v>
      </c>
    </row>
    <row r="14" spans="1:15" ht="15.6">
      <c r="A14" s="46" t="s">
        <v>36</v>
      </c>
      <c r="B14" s="1378" t="s">
        <v>1224</v>
      </c>
      <c r="C14" s="51"/>
      <c r="D14" s="1350">
        <v>35</v>
      </c>
      <c r="E14" s="1160">
        <v>130</v>
      </c>
      <c r="F14" s="1193" t="s">
        <v>37</v>
      </c>
      <c r="G14" s="1382">
        <f t="shared" si="0"/>
        <v>4550</v>
      </c>
      <c r="H14" s="50">
        <v>15</v>
      </c>
      <c r="I14" s="729">
        <f t="shared" si="1"/>
        <v>525</v>
      </c>
      <c r="J14" s="1134">
        <v>30</v>
      </c>
      <c r="K14" s="729">
        <f t="shared" si="2"/>
        <v>1050</v>
      </c>
      <c r="L14" s="1156">
        <v>50</v>
      </c>
      <c r="M14" s="729">
        <f t="shared" si="3"/>
        <v>1750</v>
      </c>
      <c r="N14" s="1134">
        <v>35</v>
      </c>
      <c r="O14" s="729">
        <f t="shared" si="4"/>
        <v>1225</v>
      </c>
    </row>
    <row r="15" spans="1:15" ht="15.6">
      <c r="A15" s="46" t="s">
        <v>38</v>
      </c>
      <c r="B15" s="1378" t="s">
        <v>1225</v>
      </c>
      <c r="C15" s="51"/>
      <c r="D15" s="1350">
        <v>35</v>
      </c>
      <c r="E15" s="1160">
        <v>43</v>
      </c>
      <c r="F15" s="1193" t="s">
        <v>37</v>
      </c>
      <c r="G15" s="1382">
        <f t="shared" si="0"/>
        <v>1505</v>
      </c>
      <c r="H15" s="1193">
        <v>10</v>
      </c>
      <c r="I15" s="729">
        <f t="shared" si="1"/>
        <v>350</v>
      </c>
      <c r="J15" s="1134">
        <v>8</v>
      </c>
      <c r="K15" s="729">
        <f t="shared" si="2"/>
        <v>280</v>
      </c>
      <c r="L15" s="1156">
        <v>15</v>
      </c>
      <c r="M15" s="729">
        <f t="shared" si="3"/>
        <v>525</v>
      </c>
      <c r="N15" s="1134">
        <v>10</v>
      </c>
      <c r="O15" s="729">
        <f t="shared" si="4"/>
        <v>350</v>
      </c>
    </row>
    <row r="16" spans="1:15" ht="15.6">
      <c r="A16" s="46" t="s">
        <v>39</v>
      </c>
      <c r="B16" s="1379" t="s">
        <v>1226</v>
      </c>
      <c r="C16" s="51"/>
      <c r="D16" s="1350">
        <v>12</v>
      </c>
      <c r="E16" s="1160">
        <v>29</v>
      </c>
      <c r="F16" s="1193" t="s">
        <v>120</v>
      </c>
      <c r="G16" s="1382">
        <f t="shared" si="0"/>
        <v>348</v>
      </c>
      <c r="H16" s="1193">
        <v>19</v>
      </c>
      <c r="I16" s="729">
        <f t="shared" si="1"/>
        <v>228</v>
      </c>
      <c r="J16" s="1134">
        <v>5</v>
      </c>
      <c r="K16" s="729">
        <f t="shared" si="2"/>
        <v>60</v>
      </c>
      <c r="L16" s="1156"/>
      <c r="M16" s="729">
        <f t="shared" si="3"/>
        <v>0</v>
      </c>
      <c r="N16" s="1134">
        <v>5</v>
      </c>
      <c r="O16" s="729">
        <f t="shared" si="4"/>
        <v>60</v>
      </c>
    </row>
    <row r="17" spans="1:15" ht="15.6">
      <c r="A17" s="46" t="s">
        <v>40</v>
      </c>
      <c r="B17" s="1379" t="s">
        <v>1227</v>
      </c>
      <c r="C17" s="51"/>
      <c r="D17" s="1350">
        <v>3</v>
      </c>
      <c r="E17" s="1160">
        <v>17</v>
      </c>
      <c r="F17" s="1193" t="s">
        <v>120</v>
      </c>
      <c r="G17" s="1382">
        <f t="shared" si="0"/>
        <v>51</v>
      </c>
      <c r="H17" s="1193">
        <v>7</v>
      </c>
      <c r="I17" s="729">
        <f t="shared" si="1"/>
        <v>21</v>
      </c>
      <c r="J17" s="1134"/>
      <c r="K17" s="729">
        <f t="shared" si="2"/>
        <v>0</v>
      </c>
      <c r="L17" s="1156">
        <v>5</v>
      </c>
      <c r="M17" s="729">
        <f t="shared" si="3"/>
        <v>15</v>
      </c>
      <c r="N17" s="1134">
        <v>5</v>
      </c>
      <c r="O17" s="729">
        <f t="shared" si="4"/>
        <v>15</v>
      </c>
    </row>
    <row r="18" spans="1:15" ht="15.6">
      <c r="A18" s="46" t="s">
        <v>41</v>
      </c>
      <c r="B18" s="1379" t="s">
        <v>1228</v>
      </c>
      <c r="C18" s="51"/>
      <c r="D18" s="1350">
        <v>2</v>
      </c>
      <c r="E18" s="1160">
        <v>20</v>
      </c>
      <c r="F18" s="1193" t="s">
        <v>120</v>
      </c>
      <c r="G18" s="1382">
        <f t="shared" si="0"/>
        <v>40</v>
      </c>
      <c r="H18" s="1193">
        <v>10</v>
      </c>
      <c r="I18" s="729">
        <f t="shared" si="1"/>
        <v>20</v>
      </c>
      <c r="J18" s="1134"/>
      <c r="K18" s="729">
        <f t="shared" si="2"/>
        <v>0</v>
      </c>
      <c r="L18" s="1156">
        <v>5</v>
      </c>
      <c r="M18" s="729">
        <f t="shared" si="3"/>
        <v>10</v>
      </c>
      <c r="N18" s="1134">
        <v>5</v>
      </c>
      <c r="O18" s="729">
        <f t="shared" si="4"/>
        <v>10</v>
      </c>
    </row>
    <row r="19" spans="1:15" ht="15.6">
      <c r="A19" s="46" t="s">
        <v>42</v>
      </c>
      <c r="B19" s="1287" t="s">
        <v>1229</v>
      </c>
      <c r="C19" s="51"/>
      <c r="D19" s="1350">
        <v>60</v>
      </c>
      <c r="E19" s="1160">
        <v>11</v>
      </c>
      <c r="F19" s="1193" t="s">
        <v>14</v>
      </c>
      <c r="G19" s="1382">
        <f t="shared" si="0"/>
        <v>660</v>
      </c>
      <c r="H19" s="1193">
        <v>2</v>
      </c>
      <c r="I19" s="729">
        <f t="shared" si="1"/>
        <v>120</v>
      </c>
      <c r="J19" s="1134">
        <v>3</v>
      </c>
      <c r="K19" s="729">
        <f t="shared" si="2"/>
        <v>180</v>
      </c>
      <c r="L19" s="1156">
        <v>3</v>
      </c>
      <c r="M19" s="729">
        <f t="shared" si="3"/>
        <v>180</v>
      </c>
      <c r="N19" s="1134">
        <v>3</v>
      </c>
      <c r="O19" s="729">
        <f t="shared" si="4"/>
        <v>180</v>
      </c>
    </row>
    <row r="20" spans="1:15" ht="15.6">
      <c r="A20" s="46" t="s">
        <v>43</v>
      </c>
      <c r="B20" s="1186" t="s">
        <v>1230</v>
      </c>
      <c r="C20" s="51"/>
      <c r="D20" s="1350">
        <v>60</v>
      </c>
      <c r="E20" s="1160">
        <v>2</v>
      </c>
      <c r="F20" s="1193" t="s">
        <v>192</v>
      </c>
      <c r="G20" s="1382">
        <f t="shared" si="0"/>
        <v>120</v>
      </c>
      <c r="H20" s="1193">
        <v>1</v>
      </c>
      <c r="I20" s="729">
        <f t="shared" si="1"/>
        <v>60</v>
      </c>
      <c r="J20" s="1134"/>
      <c r="K20" s="729">
        <f t="shared" si="2"/>
        <v>0</v>
      </c>
      <c r="L20" s="1156">
        <v>1</v>
      </c>
      <c r="M20" s="729">
        <f t="shared" si="3"/>
        <v>60</v>
      </c>
      <c r="N20" s="1134"/>
      <c r="O20" s="729">
        <f t="shared" si="4"/>
        <v>0</v>
      </c>
    </row>
    <row r="21" spans="1:15" ht="15.6">
      <c r="A21" s="46" t="s">
        <v>44</v>
      </c>
      <c r="B21" s="1186" t="s">
        <v>1231</v>
      </c>
      <c r="C21" s="51"/>
      <c r="D21" s="1350">
        <v>75</v>
      </c>
      <c r="E21" s="1160">
        <v>3</v>
      </c>
      <c r="F21" s="1193" t="s">
        <v>266</v>
      </c>
      <c r="G21" s="1382">
        <f t="shared" si="0"/>
        <v>225</v>
      </c>
      <c r="H21" s="1193">
        <v>1</v>
      </c>
      <c r="I21" s="729">
        <f t="shared" si="1"/>
        <v>75</v>
      </c>
      <c r="J21" s="1134">
        <v>1</v>
      </c>
      <c r="K21" s="729">
        <f t="shared" si="2"/>
        <v>75</v>
      </c>
      <c r="L21" s="1156"/>
      <c r="M21" s="729">
        <f t="shared" si="3"/>
        <v>0</v>
      </c>
      <c r="N21" s="1134">
        <v>1</v>
      </c>
      <c r="O21" s="729">
        <f t="shared" si="4"/>
        <v>75</v>
      </c>
    </row>
    <row r="22" spans="1:15" ht="15.6">
      <c r="A22" s="46" t="s">
        <v>45</v>
      </c>
      <c r="B22" s="1186" t="s">
        <v>288</v>
      </c>
      <c r="C22" s="51"/>
      <c r="D22" s="1350">
        <v>18</v>
      </c>
      <c r="E22" s="1160">
        <v>1</v>
      </c>
      <c r="F22" s="1193" t="s">
        <v>174</v>
      </c>
      <c r="G22" s="1382">
        <f t="shared" si="0"/>
        <v>18</v>
      </c>
      <c r="H22" s="1193">
        <v>1</v>
      </c>
      <c r="I22" s="729">
        <f t="shared" si="1"/>
        <v>18</v>
      </c>
      <c r="J22" s="1134"/>
      <c r="K22" s="729">
        <f t="shared" si="2"/>
        <v>0</v>
      </c>
      <c r="L22" s="1156"/>
      <c r="M22" s="729">
        <f t="shared" si="3"/>
        <v>0</v>
      </c>
      <c r="N22" s="1134"/>
      <c r="O22" s="729">
        <f t="shared" si="4"/>
        <v>0</v>
      </c>
    </row>
    <row r="23" spans="1:15" ht="15.6">
      <c r="A23" s="46" t="s">
        <v>46</v>
      </c>
      <c r="B23" s="1186" t="s">
        <v>1232</v>
      </c>
      <c r="C23" s="51"/>
      <c r="D23" s="1350">
        <v>12</v>
      </c>
      <c r="E23" s="1160">
        <v>10</v>
      </c>
      <c r="F23" s="1193" t="s">
        <v>120</v>
      </c>
      <c r="G23" s="1382">
        <f t="shared" si="0"/>
        <v>120</v>
      </c>
      <c r="H23" s="1193">
        <v>5</v>
      </c>
      <c r="I23" s="729">
        <f t="shared" si="1"/>
        <v>60</v>
      </c>
      <c r="J23" s="1134">
        <v>5</v>
      </c>
      <c r="K23" s="729">
        <f t="shared" si="2"/>
        <v>60</v>
      </c>
      <c r="L23" s="1156"/>
      <c r="M23" s="729">
        <f t="shared" si="3"/>
        <v>0</v>
      </c>
      <c r="N23" s="1134"/>
      <c r="O23" s="729">
        <f t="shared" si="4"/>
        <v>0</v>
      </c>
    </row>
    <row r="24" spans="1:15" ht="15.6">
      <c r="A24" s="46" t="s">
        <v>48</v>
      </c>
      <c r="B24" s="1186" t="s">
        <v>1233</v>
      </c>
      <c r="C24" s="51"/>
      <c r="D24" s="1350">
        <v>350</v>
      </c>
      <c r="E24" s="1160">
        <v>2</v>
      </c>
      <c r="F24" s="1193" t="s">
        <v>266</v>
      </c>
      <c r="G24" s="1382">
        <f t="shared" si="0"/>
        <v>700</v>
      </c>
      <c r="H24" s="1193">
        <v>1</v>
      </c>
      <c r="I24" s="729">
        <f t="shared" si="1"/>
        <v>350</v>
      </c>
      <c r="J24" s="1134"/>
      <c r="K24" s="729">
        <f t="shared" si="2"/>
        <v>0</v>
      </c>
      <c r="L24" s="1156">
        <v>1</v>
      </c>
      <c r="M24" s="729">
        <f t="shared" si="3"/>
        <v>350</v>
      </c>
      <c r="N24" s="1134"/>
      <c r="O24" s="729">
        <f t="shared" si="4"/>
        <v>0</v>
      </c>
    </row>
    <row r="25" spans="1:15" ht="15.6">
      <c r="A25" s="46" t="s">
        <v>50</v>
      </c>
      <c r="B25" s="1186" t="s">
        <v>1234</v>
      </c>
      <c r="C25" s="51"/>
      <c r="D25" s="1350">
        <v>350</v>
      </c>
      <c r="E25" s="1160">
        <v>1</v>
      </c>
      <c r="F25" s="1193" t="s">
        <v>266</v>
      </c>
      <c r="G25" s="1382">
        <f t="shared" si="0"/>
        <v>350</v>
      </c>
      <c r="H25" s="1193">
        <v>1</v>
      </c>
      <c r="I25" s="729">
        <f t="shared" si="1"/>
        <v>350</v>
      </c>
      <c r="J25" s="1134"/>
      <c r="K25" s="729">
        <f t="shared" si="2"/>
        <v>0</v>
      </c>
      <c r="L25" s="1156"/>
      <c r="M25" s="729">
        <f t="shared" si="3"/>
        <v>0</v>
      </c>
      <c r="N25" s="1134"/>
      <c r="O25" s="729">
        <f t="shared" si="4"/>
        <v>0</v>
      </c>
    </row>
    <row r="26" spans="1:15" s="1272" customFormat="1" ht="15.6">
      <c r="A26" s="46" t="s">
        <v>52</v>
      </c>
      <c r="B26" s="1186" t="s">
        <v>1235</v>
      </c>
      <c r="C26" s="596"/>
      <c r="D26" s="1350">
        <v>350</v>
      </c>
      <c r="E26" s="1160">
        <v>1</v>
      </c>
      <c r="F26" s="1193" t="s">
        <v>266</v>
      </c>
      <c r="G26" s="1382">
        <f t="shared" si="0"/>
        <v>350</v>
      </c>
      <c r="H26" s="1193">
        <v>1</v>
      </c>
      <c r="I26" s="729">
        <f t="shared" si="1"/>
        <v>350</v>
      </c>
      <c r="J26" s="1134"/>
      <c r="K26" s="729">
        <f t="shared" si="2"/>
        <v>0</v>
      </c>
      <c r="L26" s="1156"/>
      <c r="M26" s="729">
        <f t="shared" si="3"/>
        <v>0</v>
      </c>
      <c r="N26" s="1134"/>
      <c r="O26" s="729">
        <f t="shared" si="4"/>
        <v>0</v>
      </c>
    </row>
    <row r="27" spans="1:15" s="1272" customFormat="1" ht="15.6">
      <c r="A27" s="46" t="s">
        <v>55</v>
      </c>
      <c r="B27" s="1186" t="s">
        <v>1236</v>
      </c>
      <c r="C27" s="596"/>
      <c r="D27" s="1350">
        <v>350</v>
      </c>
      <c r="E27" s="1160">
        <v>1</v>
      </c>
      <c r="F27" s="1193" t="s">
        <v>266</v>
      </c>
      <c r="G27" s="1382">
        <f t="shared" si="0"/>
        <v>350</v>
      </c>
      <c r="H27" s="1193">
        <v>1</v>
      </c>
      <c r="I27" s="729">
        <f t="shared" si="1"/>
        <v>350</v>
      </c>
      <c r="J27" s="1134"/>
      <c r="K27" s="729">
        <f t="shared" si="2"/>
        <v>0</v>
      </c>
      <c r="L27" s="1156"/>
      <c r="M27" s="729">
        <f t="shared" si="3"/>
        <v>0</v>
      </c>
      <c r="N27" s="1134"/>
      <c r="O27" s="729">
        <f t="shared" si="4"/>
        <v>0</v>
      </c>
    </row>
    <row r="28" spans="1:15" s="1272" customFormat="1" ht="15.6">
      <c r="A28" s="46" t="s">
        <v>56</v>
      </c>
      <c r="B28" s="1186" t="s">
        <v>1237</v>
      </c>
      <c r="C28" s="596"/>
      <c r="D28" s="1350">
        <v>65</v>
      </c>
      <c r="E28" s="1160">
        <v>3</v>
      </c>
      <c r="F28" s="1193" t="s">
        <v>368</v>
      </c>
      <c r="G28" s="1382">
        <f t="shared" si="0"/>
        <v>195</v>
      </c>
      <c r="H28" s="1193">
        <v>1</v>
      </c>
      <c r="I28" s="729">
        <f t="shared" si="1"/>
        <v>65</v>
      </c>
      <c r="J28" s="1134">
        <v>1</v>
      </c>
      <c r="K28" s="729">
        <f t="shared" si="2"/>
        <v>65</v>
      </c>
      <c r="L28" s="1156"/>
      <c r="M28" s="729">
        <f t="shared" si="3"/>
        <v>0</v>
      </c>
      <c r="N28" s="1134">
        <v>1</v>
      </c>
      <c r="O28" s="729">
        <f t="shared" si="4"/>
        <v>65</v>
      </c>
    </row>
    <row r="29" spans="1:15" s="1272" customFormat="1" ht="15.6">
      <c r="A29" s="46" t="s">
        <v>57</v>
      </c>
      <c r="B29" s="1186" t="s">
        <v>1238</v>
      </c>
      <c r="C29" s="596"/>
      <c r="D29" s="1350">
        <v>45</v>
      </c>
      <c r="E29" s="1160">
        <v>2</v>
      </c>
      <c r="F29" s="1193" t="s">
        <v>192</v>
      </c>
      <c r="G29" s="1382">
        <f t="shared" si="0"/>
        <v>90</v>
      </c>
      <c r="H29" s="1193">
        <v>1</v>
      </c>
      <c r="I29" s="729">
        <f t="shared" si="1"/>
        <v>45</v>
      </c>
      <c r="J29" s="1134"/>
      <c r="K29" s="729">
        <f t="shared" si="2"/>
        <v>0</v>
      </c>
      <c r="L29" s="1156"/>
      <c r="M29" s="729">
        <f t="shared" si="3"/>
        <v>0</v>
      </c>
      <c r="N29" s="1134">
        <v>1</v>
      </c>
      <c r="O29" s="729">
        <f t="shared" si="4"/>
        <v>45</v>
      </c>
    </row>
    <row r="30" spans="1:15" s="1272" customFormat="1" ht="15.6">
      <c r="A30" s="46" t="s">
        <v>58</v>
      </c>
      <c r="B30" s="1186" t="s">
        <v>1239</v>
      </c>
      <c r="C30" s="596"/>
      <c r="D30" s="1350">
        <v>6</v>
      </c>
      <c r="E30" s="1160">
        <v>110</v>
      </c>
      <c r="F30" s="1193" t="s">
        <v>120</v>
      </c>
      <c r="G30" s="1382">
        <f t="shared" si="0"/>
        <v>660</v>
      </c>
      <c r="H30" s="1193">
        <v>30</v>
      </c>
      <c r="I30" s="729">
        <f t="shared" si="1"/>
        <v>180</v>
      </c>
      <c r="J30" s="1134">
        <v>30</v>
      </c>
      <c r="K30" s="729">
        <f t="shared" si="2"/>
        <v>180</v>
      </c>
      <c r="L30" s="1156">
        <v>20</v>
      </c>
      <c r="M30" s="729">
        <f t="shared" si="3"/>
        <v>120</v>
      </c>
      <c r="N30" s="1134">
        <v>30</v>
      </c>
      <c r="O30" s="729">
        <f t="shared" si="4"/>
        <v>180</v>
      </c>
    </row>
    <row r="31" spans="1:15" s="1272" customFormat="1" ht="15.6">
      <c r="A31" s="46" t="s">
        <v>59</v>
      </c>
      <c r="B31" s="1186" t="s">
        <v>1240</v>
      </c>
      <c r="C31" s="596"/>
      <c r="D31" s="1350">
        <v>60</v>
      </c>
      <c r="E31" s="1160">
        <v>11</v>
      </c>
      <c r="F31" s="1193" t="s">
        <v>37</v>
      </c>
      <c r="G31" s="1382">
        <f t="shared" si="0"/>
        <v>660</v>
      </c>
      <c r="H31" s="1193">
        <v>3</v>
      </c>
      <c r="I31" s="729">
        <f t="shared" si="1"/>
        <v>180</v>
      </c>
      <c r="J31" s="1134">
        <v>3</v>
      </c>
      <c r="K31" s="729">
        <f t="shared" si="2"/>
        <v>180</v>
      </c>
      <c r="L31" s="1156">
        <v>2</v>
      </c>
      <c r="M31" s="729">
        <f t="shared" si="3"/>
        <v>120</v>
      </c>
      <c r="N31" s="1134">
        <v>3</v>
      </c>
      <c r="O31" s="729">
        <f t="shared" si="4"/>
        <v>180</v>
      </c>
    </row>
    <row r="32" spans="1:15" s="1272" customFormat="1" ht="15.6">
      <c r="A32" s="46" t="s">
        <v>60</v>
      </c>
      <c r="B32" s="1186" t="s">
        <v>1241</v>
      </c>
      <c r="C32" s="596"/>
      <c r="D32" s="1350">
        <v>45</v>
      </c>
      <c r="E32" s="1160">
        <v>4</v>
      </c>
      <c r="F32" s="1193" t="s">
        <v>192</v>
      </c>
      <c r="G32" s="1382">
        <f t="shared" si="0"/>
        <v>180</v>
      </c>
      <c r="H32" s="1193">
        <v>2</v>
      </c>
      <c r="I32" s="729">
        <f t="shared" si="1"/>
        <v>90</v>
      </c>
      <c r="J32" s="1134"/>
      <c r="K32" s="729">
        <f t="shared" si="2"/>
        <v>0</v>
      </c>
      <c r="L32" s="1156"/>
      <c r="M32" s="729">
        <f t="shared" si="3"/>
        <v>0</v>
      </c>
      <c r="N32" s="1134">
        <v>2</v>
      </c>
      <c r="O32" s="729">
        <f t="shared" si="4"/>
        <v>90</v>
      </c>
    </row>
    <row r="33" spans="1:15" s="1272" customFormat="1" ht="15.6">
      <c r="A33" s="46" t="s">
        <v>61</v>
      </c>
      <c r="B33" s="1186" t="s">
        <v>1242</v>
      </c>
      <c r="C33" s="596"/>
      <c r="D33" s="1350">
        <v>50</v>
      </c>
      <c r="E33" s="1160">
        <v>1</v>
      </c>
      <c r="F33" s="1193" t="s">
        <v>122</v>
      </c>
      <c r="G33" s="1382">
        <f t="shared" si="0"/>
        <v>50</v>
      </c>
      <c r="H33" s="1193"/>
      <c r="I33" s="729">
        <f t="shared" si="1"/>
        <v>0</v>
      </c>
      <c r="J33" s="1134"/>
      <c r="K33" s="729">
        <f t="shared" si="2"/>
        <v>0</v>
      </c>
      <c r="L33" s="1156"/>
      <c r="M33" s="729">
        <f t="shared" si="3"/>
        <v>0</v>
      </c>
      <c r="N33" s="1134">
        <v>1</v>
      </c>
      <c r="O33" s="729">
        <f t="shared" si="4"/>
        <v>50</v>
      </c>
    </row>
    <row r="34" spans="1:15" s="1272" customFormat="1" ht="15.6">
      <c r="A34" s="46" t="s">
        <v>63</v>
      </c>
      <c r="B34" s="1186" t="s">
        <v>1243</v>
      </c>
      <c r="C34" s="596"/>
      <c r="D34" s="1350">
        <v>30</v>
      </c>
      <c r="E34" s="1160">
        <v>1</v>
      </c>
      <c r="F34" s="1193" t="s">
        <v>192</v>
      </c>
      <c r="G34" s="1382">
        <f t="shared" si="0"/>
        <v>30</v>
      </c>
      <c r="H34" s="1193">
        <v>1</v>
      </c>
      <c r="I34" s="729">
        <f t="shared" si="1"/>
        <v>30</v>
      </c>
      <c r="J34" s="1134"/>
      <c r="K34" s="729">
        <f t="shared" si="2"/>
        <v>0</v>
      </c>
      <c r="L34" s="1156"/>
      <c r="M34" s="729">
        <f t="shared" si="3"/>
        <v>0</v>
      </c>
      <c r="N34" s="1134"/>
      <c r="O34" s="729">
        <f t="shared" si="4"/>
        <v>0</v>
      </c>
    </row>
    <row r="35" spans="1:15" s="1272" customFormat="1" ht="15.6">
      <c r="A35" s="46" t="s">
        <v>68</v>
      </c>
      <c r="B35" s="1186" t="s">
        <v>1244</v>
      </c>
      <c r="C35" s="596"/>
      <c r="D35" s="1350">
        <v>75</v>
      </c>
      <c r="E35" s="1160">
        <v>6</v>
      </c>
      <c r="F35" s="1193" t="s">
        <v>192</v>
      </c>
      <c r="G35" s="1382">
        <f t="shared" si="0"/>
        <v>450</v>
      </c>
      <c r="H35" s="1193">
        <v>2</v>
      </c>
      <c r="I35" s="729">
        <f t="shared" si="1"/>
        <v>150</v>
      </c>
      <c r="J35" s="1134">
        <v>2</v>
      </c>
      <c r="K35" s="729">
        <f t="shared" si="2"/>
        <v>150</v>
      </c>
      <c r="L35" s="1156"/>
      <c r="M35" s="729">
        <f t="shared" si="3"/>
        <v>0</v>
      </c>
      <c r="N35" s="1134">
        <v>2</v>
      </c>
      <c r="O35" s="729">
        <f t="shared" si="4"/>
        <v>150</v>
      </c>
    </row>
    <row r="36" spans="1:15" s="1272" customFormat="1" ht="15.6">
      <c r="A36" s="46" t="s">
        <v>69</v>
      </c>
      <c r="B36" s="1380" t="s">
        <v>146</v>
      </c>
      <c r="C36" s="596"/>
      <c r="D36" s="1350">
        <v>30</v>
      </c>
      <c r="E36" s="1160">
        <v>4</v>
      </c>
      <c r="F36" s="1353" t="s">
        <v>120</v>
      </c>
      <c r="G36" s="1382">
        <f t="shared" si="0"/>
        <v>120</v>
      </c>
      <c r="H36" s="1134"/>
      <c r="I36" s="729">
        <f t="shared" si="1"/>
        <v>0</v>
      </c>
      <c r="J36" s="1134">
        <v>4</v>
      </c>
      <c r="K36" s="729">
        <f t="shared" si="2"/>
        <v>120</v>
      </c>
      <c r="L36" s="1156"/>
      <c r="M36" s="729">
        <f t="shared" si="3"/>
        <v>0</v>
      </c>
      <c r="N36" s="1134"/>
      <c r="O36" s="729">
        <f t="shared" si="4"/>
        <v>0</v>
      </c>
    </row>
    <row r="37" spans="1:15" s="1272" customFormat="1" ht="15.6">
      <c r="A37" s="46" t="s">
        <v>70</v>
      </c>
      <c r="B37" s="1380" t="s">
        <v>1245</v>
      </c>
      <c r="C37" s="596"/>
      <c r="D37" s="1350">
        <v>55</v>
      </c>
      <c r="E37" s="1160">
        <v>4</v>
      </c>
      <c r="F37" s="1353" t="s">
        <v>120</v>
      </c>
      <c r="G37" s="1382">
        <f t="shared" si="0"/>
        <v>220</v>
      </c>
      <c r="H37" s="1354"/>
      <c r="I37" s="729">
        <f t="shared" si="1"/>
        <v>0</v>
      </c>
      <c r="J37" s="1383">
        <v>3</v>
      </c>
      <c r="K37" s="729">
        <f t="shared" si="2"/>
        <v>165</v>
      </c>
      <c r="L37" s="1156">
        <v>1</v>
      </c>
      <c r="M37" s="729">
        <f t="shared" si="3"/>
        <v>55</v>
      </c>
      <c r="N37" s="1134"/>
      <c r="O37" s="729">
        <f t="shared" si="4"/>
        <v>0</v>
      </c>
    </row>
    <row r="38" spans="1:15" s="1272" customFormat="1" ht="15.6">
      <c r="A38" s="46" t="s">
        <v>71</v>
      </c>
      <c r="B38" s="1380" t="s">
        <v>1246</v>
      </c>
      <c r="C38" s="596"/>
      <c r="D38" s="1350">
        <v>90</v>
      </c>
      <c r="E38" s="1160">
        <v>3</v>
      </c>
      <c r="F38" s="1353" t="s">
        <v>266</v>
      </c>
      <c r="G38" s="1382">
        <f t="shared" si="0"/>
        <v>270</v>
      </c>
      <c r="H38" s="1140"/>
      <c r="I38" s="729">
        <f t="shared" si="1"/>
        <v>0</v>
      </c>
      <c r="J38" s="1141">
        <v>1</v>
      </c>
      <c r="K38" s="729">
        <f t="shared" si="2"/>
        <v>90</v>
      </c>
      <c r="L38" s="1156">
        <v>1</v>
      </c>
      <c r="M38" s="729">
        <f t="shared" si="3"/>
        <v>90</v>
      </c>
      <c r="N38" s="1134">
        <v>1</v>
      </c>
      <c r="O38" s="729">
        <f t="shared" si="4"/>
        <v>90</v>
      </c>
    </row>
    <row r="39" spans="1:15" s="1272" customFormat="1" ht="15.6">
      <c r="A39" s="46" t="s">
        <v>72</v>
      </c>
      <c r="B39" s="1380" t="s">
        <v>1094</v>
      </c>
      <c r="C39" s="596"/>
      <c r="D39" s="1350">
        <v>120</v>
      </c>
      <c r="E39" s="1160">
        <v>1</v>
      </c>
      <c r="F39" s="1353" t="s">
        <v>120</v>
      </c>
      <c r="G39" s="1382">
        <f t="shared" si="0"/>
        <v>120</v>
      </c>
      <c r="H39" s="1141"/>
      <c r="I39" s="729">
        <f t="shared" si="1"/>
        <v>0</v>
      </c>
      <c r="J39" s="1134">
        <v>1</v>
      </c>
      <c r="K39" s="729">
        <f t="shared" si="2"/>
        <v>120</v>
      </c>
      <c r="L39" s="1156"/>
      <c r="M39" s="729">
        <f t="shared" si="3"/>
        <v>0</v>
      </c>
      <c r="N39" s="1134"/>
      <c r="O39" s="729">
        <f t="shared" si="4"/>
        <v>0</v>
      </c>
    </row>
    <row r="40" spans="1:15" s="1272" customFormat="1" ht="15.6">
      <c r="A40" s="46" t="s">
        <v>73</v>
      </c>
      <c r="B40" s="1380" t="s">
        <v>1095</v>
      </c>
      <c r="C40" s="596"/>
      <c r="D40" s="1350">
        <v>35</v>
      </c>
      <c r="E40" s="1160">
        <v>3</v>
      </c>
      <c r="F40" s="1353" t="s">
        <v>120</v>
      </c>
      <c r="G40" s="1382">
        <f t="shared" si="0"/>
        <v>105</v>
      </c>
      <c r="H40" s="1141"/>
      <c r="I40" s="729">
        <f t="shared" si="1"/>
        <v>0</v>
      </c>
      <c r="J40" s="1134">
        <v>2</v>
      </c>
      <c r="K40" s="729">
        <f t="shared" si="2"/>
        <v>70</v>
      </c>
      <c r="L40" s="1156"/>
      <c r="M40" s="729">
        <f t="shared" si="3"/>
        <v>0</v>
      </c>
      <c r="N40" s="1134">
        <v>1</v>
      </c>
      <c r="O40" s="729">
        <f t="shared" si="4"/>
        <v>35</v>
      </c>
    </row>
    <row r="41" spans="1:15" s="1272" customFormat="1" ht="15.6">
      <c r="A41" s="46" t="s">
        <v>74</v>
      </c>
      <c r="B41" s="1380" t="s">
        <v>411</v>
      </c>
      <c r="C41" s="596"/>
      <c r="D41" s="1350">
        <v>40</v>
      </c>
      <c r="E41" s="1160">
        <v>2</v>
      </c>
      <c r="F41" s="1353" t="s">
        <v>120</v>
      </c>
      <c r="G41" s="1382">
        <f t="shared" si="0"/>
        <v>80</v>
      </c>
      <c r="H41" s="1140"/>
      <c r="I41" s="729">
        <f t="shared" si="1"/>
        <v>0</v>
      </c>
      <c r="J41" s="1134">
        <v>1</v>
      </c>
      <c r="K41" s="729">
        <f t="shared" si="2"/>
        <v>40</v>
      </c>
      <c r="L41" s="1156">
        <v>1</v>
      </c>
      <c r="M41" s="729">
        <f t="shared" si="3"/>
        <v>40</v>
      </c>
      <c r="N41" s="1134"/>
      <c r="O41" s="729">
        <f t="shared" si="4"/>
        <v>0</v>
      </c>
    </row>
    <row r="42" spans="1:15" s="1272" customFormat="1" ht="15.6">
      <c r="A42" s="46" t="s">
        <v>75</v>
      </c>
      <c r="B42" s="1380" t="s">
        <v>302</v>
      </c>
      <c r="C42" s="596"/>
      <c r="D42" s="1350">
        <v>18</v>
      </c>
      <c r="E42" s="1160">
        <v>1</v>
      </c>
      <c r="F42" s="1353" t="s">
        <v>120</v>
      </c>
      <c r="G42" s="1382">
        <f t="shared" si="0"/>
        <v>18</v>
      </c>
      <c r="H42" s="1140"/>
      <c r="I42" s="729">
        <f t="shared" si="1"/>
        <v>0</v>
      </c>
      <c r="J42" s="1134">
        <v>1</v>
      </c>
      <c r="K42" s="729">
        <f t="shared" si="2"/>
        <v>18</v>
      </c>
      <c r="L42" s="1156"/>
      <c r="M42" s="729">
        <f t="shared" si="3"/>
        <v>0</v>
      </c>
      <c r="N42" s="1134"/>
      <c r="O42" s="729">
        <f t="shared" si="4"/>
        <v>0</v>
      </c>
    </row>
    <row r="43" spans="1:15" s="1272" customFormat="1" ht="15.6">
      <c r="A43" s="46" t="s">
        <v>76</v>
      </c>
      <c r="B43" s="1380" t="s">
        <v>1247</v>
      </c>
      <c r="C43" s="596"/>
      <c r="D43" s="1350">
        <v>500</v>
      </c>
      <c r="E43" s="1160">
        <v>1</v>
      </c>
      <c r="F43" s="1353" t="s">
        <v>120</v>
      </c>
      <c r="G43" s="1382">
        <f t="shared" si="0"/>
        <v>500</v>
      </c>
      <c r="H43" s="1140"/>
      <c r="I43" s="729">
        <f t="shared" si="1"/>
        <v>0</v>
      </c>
      <c r="J43" s="1134"/>
      <c r="K43" s="729">
        <f t="shared" si="2"/>
        <v>0</v>
      </c>
      <c r="L43" s="1156"/>
      <c r="M43" s="729">
        <f t="shared" si="3"/>
        <v>0</v>
      </c>
      <c r="N43" s="1134">
        <v>1</v>
      </c>
      <c r="O43" s="729">
        <f t="shared" si="4"/>
        <v>500</v>
      </c>
    </row>
    <row r="44" spans="1:15" s="1272" customFormat="1" ht="15.6">
      <c r="A44" s="46" t="s">
        <v>77</v>
      </c>
      <c r="B44" s="1381" t="s">
        <v>1099</v>
      </c>
      <c r="C44" s="596"/>
      <c r="D44" s="1350">
        <v>60</v>
      </c>
      <c r="E44" s="1160">
        <v>1</v>
      </c>
      <c r="F44" s="1353" t="s">
        <v>14</v>
      </c>
      <c r="G44" s="1382">
        <f t="shared" si="0"/>
        <v>60</v>
      </c>
      <c r="H44" s="1140"/>
      <c r="I44" s="729">
        <f t="shared" si="1"/>
        <v>0</v>
      </c>
      <c r="J44" s="1134">
        <v>1</v>
      </c>
      <c r="K44" s="729">
        <f t="shared" si="2"/>
        <v>60</v>
      </c>
      <c r="L44" s="1156"/>
      <c r="M44" s="729">
        <f t="shared" si="3"/>
        <v>0</v>
      </c>
      <c r="N44" s="1134"/>
      <c r="O44" s="729">
        <f t="shared" si="4"/>
        <v>0</v>
      </c>
    </row>
    <row r="45" spans="1:15" s="1272" customFormat="1" ht="15.6">
      <c r="A45" s="46" t="s">
        <v>78</v>
      </c>
      <c r="B45" s="1381" t="s">
        <v>1101</v>
      </c>
      <c r="C45" s="596"/>
      <c r="D45" s="1350">
        <v>120</v>
      </c>
      <c r="E45" s="1160">
        <v>1</v>
      </c>
      <c r="F45" s="1353" t="s">
        <v>12</v>
      </c>
      <c r="G45" s="1382">
        <f t="shared" si="0"/>
        <v>120</v>
      </c>
      <c r="H45" s="1140"/>
      <c r="I45" s="729">
        <f t="shared" si="1"/>
        <v>0</v>
      </c>
      <c r="J45" s="1134">
        <v>1</v>
      </c>
      <c r="K45" s="729">
        <f t="shared" si="2"/>
        <v>120</v>
      </c>
      <c r="L45" s="1156"/>
      <c r="M45" s="729">
        <f t="shared" si="3"/>
        <v>0</v>
      </c>
      <c r="N45" s="1134"/>
      <c r="O45" s="729">
        <f t="shared" si="4"/>
        <v>0</v>
      </c>
    </row>
    <row r="46" spans="1:15" s="1272" customFormat="1" ht="15.6">
      <c r="A46" s="46" t="s">
        <v>79</v>
      </c>
      <c r="B46" s="1381" t="s">
        <v>1102</v>
      </c>
      <c r="C46" s="596"/>
      <c r="D46" s="1350">
        <v>30</v>
      </c>
      <c r="E46" s="1160">
        <v>1</v>
      </c>
      <c r="F46" s="1353" t="s">
        <v>120</v>
      </c>
      <c r="G46" s="1382">
        <f t="shared" si="0"/>
        <v>30</v>
      </c>
      <c r="H46" s="1140"/>
      <c r="I46" s="729">
        <f t="shared" si="1"/>
        <v>0</v>
      </c>
      <c r="J46" s="1134"/>
      <c r="K46" s="729">
        <f t="shared" si="2"/>
        <v>0</v>
      </c>
      <c r="L46" s="1156"/>
      <c r="M46" s="729">
        <f t="shared" si="3"/>
        <v>0</v>
      </c>
      <c r="N46" s="1134">
        <v>1</v>
      </c>
      <c r="O46" s="729">
        <f t="shared" si="4"/>
        <v>30</v>
      </c>
    </row>
    <row r="47" spans="1:15" s="1272" customFormat="1" ht="15.6">
      <c r="A47" s="46" t="s">
        <v>80</v>
      </c>
      <c r="B47" s="1380" t="s">
        <v>1105</v>
      </c>
      <c r="C47" s="596"/>
      <c r="D47" s="1350">
        <v>60</v>
      </c>
      <c r="E47" s="1160">
        <v>1</v>
      </c>
      <c r="F47" s="1353" t="s">
        <v>120</v>
      </c>
      <c r="G47" s="1382">
        <f t="shared" si="0"/>
        <v>60</v>
      </c>
      <c r="H47" s="1141"/>
      <c r="I47" s="729">
        <f t="shared" si="1"/>
        <v>0</v>
      </c>
      <c r="J47" s="1134">
        <v>1</v>
      </c>
      <c r="K47" s="729">
        <f t="shared" si="2"/>
        <v>60</v>
      </c>
      <c r="L47" s="1156"/>
      <c r="M47" s="729">
        <f t="shared" si="3"/>
        <v>0</v>
      </c>
      <c r="N47" s="1134"/>
      <c r="O47" s="729">
        <f t="shared" si="4"/>
        <v>0</v>
      </c>
    </row>
    <row r="48" spans="1:15" s="1272" customFormat="1" ht="15.6">
      <c r="A48" s="46" t="s">
        <v>766</v>
      </c>
      <c r="B48" s="1381" t="s">
        <v>1248</v>
      </c>
      <c r="C48" s="596"/>
      <c r="D48" s="1350">
        <v>50</v>
      </c>
      <c r="E48" s="1160">
        <v>1</v>
      </c>
      <c r="F48" s="1353" t="s">
        <v>120</v>
      </c>
      <c r="G48" s="1382">
        <f t="shared" si="0"/>
        <v>50</v>
      </c>
      <c r="H48" s="1141"/>
      <c r="I48" s="729">
        <f t="shared" si="1"/>
        <v>0</v>
      </c>
      <c r="J48" s="1134">
        <v>1</v>
      </c>
      <c r="K48" s="729">
        <f t="shared" si="2"/>
        <v>50</v>
      </c>
      <c r="L48" s="1156"/>
      <c r="M48" s="729">
        <f t="shared" si="3"/>
        <v>0</v>
      </c>
      <c r="N48" s="1134"/>
      <c r="O48" s="729">
        <f t="shared" si="4"/>
        <v>0</v>
      </c>
    </row>
    <row r="49" spans="1:15" s="1272" customFormat="1" ht="15.6">
      <c r="A49" s="46" t="s">
        <v>767</v>
      </c>
      <c r="B49" s="1380" t="s">
        <v>216</v>
      </c>
      <c r="C49" s="596"/>
      <c r="D49" s="1350">
        <v>45</v>
      </c>
      <c r="E49" s="1160">
        <v>2</v>
      </c>
      <c r="F49" s="1353" t="s">
        <v>120</v>
      </c>
      <c r="G49" s="1382">
        <f t="shared" si="0"/>
        <v>90</v>
      </c>
      <c r="H49" s="1141"/>
      <c r="I49" s="729">
        <f t="shared" si="1"/>
        <v>0</v>
      </c>
      <c r="J49" s="1134">
        <v>1</v>
      </c>
      <c r="K49" s="729">
        <f t="shared" si="2"/>
        <v>45</v>
      </c>
      <c r="L49" s="1156">
        <v>1</v>
      </c>
      <c r="M49" s="729">
        <f t="shared" si="3"/>
        <v>45</v>
      </c>
      <c r="N49" s="1134"/>
      <c r="O49" s="729">
        <f t="shared" si="4"/>
        <v>0</v>
      </c>
    </row>
    <row r="50" spans="1:15" s="1272" customFormat="1" ht="15.6">
      <c r="A50" s="46" t="s">
        <v>768</v>
      </c>
      <c r="B50" s="1380" t="s">
        <v>804</v>
      </c>
      <c r="C50" s="596"/>
      <c r="D50" s="1350">
        <v>55</v>
      </c>
      <c r="E50" s="1160">
        <v>1</v>
      </c>
      <c r="F50" s="1353" t="s">
        <v>120</v>
      </c>
      <c r="G50" s="1382">
        <f t="shared" si="0"/>
        <v>55</v>
      </c>
      <c r="H50" s="1141"/>
      <c r="I50" s="729">
        <f t="shared" si="1"/>
        <v>0</v>
      </c>
      <c r="J50" s="1134"/>
      <c r="K50" s="729">
        <f t="shared" si="2"/>
        <v>0</v>
      </c>
      <c r="L50" s="1156"/>
      <c r="M50" s="729">
        <f t="shared" si="3"/>
        <v>0</v>
      </c>
      <c r="N50" s="1134">
        <v>1</v>
      </c>
      <c r="O50" s="729">
        <f t="shared" si="4"/>
        <v>55</v>
      </c>
    </row>
    <row r="51" spans="1:15" s="1272" customFormat="1" ht="15.6">
      <c r="A51" s="46" t="s">
        <v>81</v>
      </c>
      <c r="B51" s="1380" t="s">
        <v>1249</v>
      </c>
      <c r="C51" s="596"/>
      <c r="D51" s="1350">
        <v>25</v>
      </c>
      <c r="E51" s="1160">
        <v>3</v>
      </c>
      <c r="F51" s="1353" t="s">
        <v>120</v>
      </c>
      <c r="G51" s="1382">
        <f t="shared" si="0"/>
        <v>75</v>
      </c>
      <c r="H51" s="1141">
        <v>1</v>
      </c>
      <c r="I51" s="729">
        <f t="shared" si="1"/>
        <v>25</v>
      </c>
      <c r="J51" s="1134">
        <v>1</v>
      </c>
      <c r="K51" s="729">
        <f t="shared" si="2"/>
        <v>25</v>
      </c>
      <c r="L51" s="1156"/>
      <c r="M51" s="729">
        <f t="shared" si="3"/>
        <v>0</v>
      </c>
      <c r="N51" s="1134">
        <v>1</v>
      </c>
      <c r="O51" s="729">
        <f t="shared" si="4"/>
        <v>25</v>
      </c>
    </row>
    <row r="52" spans="1:15" s="1272" customFormat="1" ht="15.6">
      <c r="A52" s="46" t="s">
        <v>769</v>
      </c>
      <c r="B52" s="1380" t="s">
        <v>1250</v>
      </c>
      <c r="C52" s="596"/>
      <c r="D52" s="1350">
        <v>18</v>
      </c>
      <c r="E52" s="1160">
        <v>5</v>
      </c>
      <c r="F52" s="1353" t="s">
        <v>120</v>
      </c>
      <c r="G52" s="1382">
        <f t="shared" si="0"/>
        <v>90</v>
      </c>
      <c r="H52" s="1141"/>
      <c r="I52" s="729">
        <f t="shared" si="1"/>
        <v>0</v>
      </c>
      <c r="J52" s="1134">
        <v>3</v>
      </c>
      <c r="K52" s="729">
        <f t="shared" si="2"/>
        <v>54</v>
      </c>
      <c r="L52" s="1156">
        <v>2</v>
      </c>
      <c r="M52" s="729">
        <f t="shared" si="3"/>
        <v>36</v>
      </c>
      <c r="N52" s="1134"/>
      <c r="O52" s="729">
        <f t="shared" si="4"/>
        <v>0</v>
      </c>
    </row>
    <row r="53" spans="1:15" s="1272" customFormat="1" ht="15.6">
      <c r="A53" s="46" t="s">
        <v>770</v>
      </c>
      <c r="B53" s="1380" t="s">
        <v>153</v>
      </c>
      <c r="C53" s="596"/>
      <c r="D53" s="1350">
        <v>35</v>
      </c>
      <c r="E53" s="1160">
        <v>2</v>
      </c>
      <c r="F53" s="1353" t="s">
        <v>14</v>
      </c>
      <c r="G53" s="1382">
        <f t="shared" si="0"/>
        <v>70</v>
      </c>
      <c r="H53" s="1141"/>
      <c r="I53" s="729">
        <f t="shared" si="1"/>
        <v>0</v>
      </c>
      <c r="J53" s="1134">
        <v>1</v>
      </c>
      <c r="K53" s="729">
        <f t="shared" si="2"/>
        <v>35</v>
      </c>
      <c r="L53" s="1156"/>
      <c r="M53" s="729">
        <f t="shared" si="3"/>
        <v>0</v>
      </c>
      <c r="N53" s="1134">
        <v>1</v>
      </c>
      <c r="O53" s="729">
        <f t="shared" si="4"/>
        <v>35</v>
      </c>
    </row>
    <row r="54" spans="1:15" s="1272" customFormat="1" ht="15.6">
      <c r="A54" s="46" t="s">
        <v>771</v>
      </c>
      <c r="B54" s="1380" t="s">
        <v>1251</v>
      </c>
      <c r="C54" s="596"/>
      <c r="D54" s="1350">
        <v>35</v>
      </c>
      <c r="E54" s="1160">
        <v>1</v>
      </c>
      <c r="F54" s="1353" t="s">
        <v>14</v>
      </c>
      <c r="G54" s="1382">
        <f t="shared" si="0"/>
        <v>35</v>
      </c>
      <c r="H54" s="1141"/>
      <c r="I54" s="729">
        <f t="shared" si="1"/>
        <v>0</v>
      </c>
      <c r="J54" s="1134"/>
      <c r="K54" s="729">
        <f t="shared" si="2"/>
        <v>0</v>
      </c>
      <c r="L54" s="1156"/>
      <c r="M54" s="729">
        <f t="shared" si="3"/>
        <v>0</v>
      </c>
      <c r="N54" s="1134">
        <v>1</v>
      </c>
      <c r="O54" s="729">
        <f t="shared" si="4"/>
        <v>35</v>
      </c>
    </row>
    <row r="55" spans="1:15" s="1272" customFormat="1" ht="15.6">
      <c r="A55" s="46" t="s">
        <v>82</v>
      </c>
      <c r="B55" s="1380" t="s">
        <v>560</v>
      </c>
      <c r="C55" s="596"/>
      <c r="D55" s="1350">
        <v>250</v>
      </c>
      <c r="E55" s="1160">
        <v>2</v>
      </c>
      <c r="F55" s="1353" t="s">
        <v>120</v>
      </c>
      <c r="G55" s="1382">
        <f t="shared" si="0"/>
        <v>500</v>
      </c>
      <c r="H55" s="1141"/>
      <c r="I55" s="729">
        <f t="shared" si="1"/>
        <v>0</v>
      </c>
      <c r="J55" s="1134">
        <v>1</v>
      </c>
      <c r="K55" s="729">
        <f t="shared" si="2"/>
        <v>250</v>
      </c>
      <c r="L55" s="1156"/>
      <c r="M55" s="729">
        <f t="shared" si="3"/>
        <v>0</v>
      </c>
      <c r="N55" s="1134">
        <v>1</v>
      </c>
      <c r="O55" s="729">
        <f t="shared" si="4"/>
        <v>250</v>
      </c>
    </row>
    <row r="56" spans="1:15" s="1272" customFormat="1" ht="15.6">
      <c r="A56" s="46" t="s">
        <v>772</v>
      </c>
      <c r="B56" s="1380" t="s">
        <v>1252</v>
      </c>
      <c r="C56" s="596"/>
      <c r="D56" s="1350">
        <v>15</v>
      </c>
      <c r="E56" s="1160">
        <v>5</v>
      </c>
      <c r="F56" s="1353" t="s">
        <v>120</v>
      </c>
      <c r="G56" s="1382">
        <f t="shared" si="0"/>
        <v>75</v>
      </c>
      <c r="H56" s="1141"/>
      <c r="I56" s="729">
        <f t="shared" si="1"/>
        <v>0</v>
      </c>
      <c r="J56" s="1134"/>
      <c r="K56" s="729">
        <f t="shared" si="2"/>
        <v>0</v>
      </c>
      <c r="L56" s="1156"/>
      <c r="M56" s="729">
        <f t="shared" si="3"/>
        <v>0</v>
      </c>
      <c r="N56" s="1134">
        <v>5</v>
      </c>
      <c r="O56" s="729">
        <f t="shared" si="4"/>
        <v>75</v>
      </c>
    </row>
    <row r="57" spans="1:15" s="1272" customFormat="1" ht="15.6">
      <c r="A57" s="46" t="s">
        <v>83</v>
      </c>
      <c r="B57" s="1380" t="s">
        <v>247</v>
      </c>
      <c r="C57" s="596"/>
      <c r="D57" s="1350">
        <v>10</v>
      </c>
      <c r="E57" s="1160">
        <v>1</v>
      </c>
      <c r="F57" s="1353" t="s">
        <v>120</v>
      </c>
      <c r="G57" s="1382">
        <f t="shared" si="0"/>
        <v>10</v>
      </c>
      <c r="H57" s="1141"/>
      <c r="I57" s="729">
        <f t="shared" si="1"/>
        <v>0</v>
      </c>
      <c r="J57" s="1134">
        <v>1</v>
      </c>
      <c r="K57" s="729">
        <f t="shared" si="2"/>
        <v>10</v>
      </c>
      <c r="L57" s="1156"/>
      <c r="M57" s="729">
        <f t="shared" si="3"/>
        <v>0</v>
      </c>
      <c r="N57" s="1134"/>
      <c r="O57" s="729">
        <f t="shared" si="4"/>
        <v>0</v>
      </c>
    </row>
    <row r="58" spans="1:15" s="1272" customFormat="1" ht="15.6">
      <c r="A58" s="46" t="s">
        <v>84</v>
      </c>
      <c r="B58" s="1380" t="s">
        <v>147</v>
      </c>
      <c r="C58" s="596"/>
      <c r="D58" s="1350">
        <v>35</v>
      </c>
      <c r="E58" s="1160">
        <v>1</v>
      </c>
      <c r="F58" s="1353" t="s">
        <v>120</v>
      </c>
      <c r="G58" s="1382">
        <f t="shared" si="0"/>
        <v>35</v>
      </c>
      <c r="H58" s="1141"/>
      <c r="I58" s="729">
        <f t="shared" si="1"/>
        <v>0</v>
      </c>
      <c r="J58" s="1134"/>
      <c r="K58" s="729">
        <f t="shared" si="2"/>
        <v>0</v>
      </c>
      <c r="L58" s="1156"/>
      <c r="M58" s="729">
        <f t="shared" si="3"/>
        <v>0</v>
      </c>
      <c r="N58" s="1134">
        <v>1</v>
      </c>
      <c r="O58" s="729">
        <f t="shared" si="4"/>
        <v>35</v>
      </c>
    </row>
    <row r="59" spans="1:15" ht="16.2" thickBot="1">
      <c r="A59" s="58"/>
      <c r="B59" s="2008"/>
      <c r="C59" s="2009"/>
      <c r="D59" s="58"/>
      <c r="E59" s="59"/>
      <c r="F59" s="60"/>
      <c r="G59" s="61"/>
      <c r="H59" s="62"/>
      <c r="I59" s="63">
        <f t="shared" ref="I59" si="5">H59*D59</f>
        <v>0</v>
      </c>
      <c r="J59" s="62"/>
      <c r="K59" s="63">
        <f t="shared" ref="K59" si="6">J59*D59</f>
        <v>0</v>
      </c>
      <c r="L59" s="62"/>
      <c r="M59" s="63">
        <f t="shared" ref="M59" si="7">L59*D59</f>
        <v>0</v>
      </c>
      <c r="N59" s="62"/>
      <c r="O59" s="63">
        <f t="shared" ref="O59" si="8">N59*D59</f>
        <v>0</v>
      </c>
    </row>
    <row r="60" spans="1:15" ht="16.8" thickTop="1" thickBot="1">
      <c r="A60" s="64"/>
      <c r="B60" s="1972" t="s">
        <v>64</v>
      </c>
      <c r="C60" s="1973"/>
      <c r="D60" s="65"/>
      <c r="E60" s="66"/>
      <c r="F60" s="67"/>
      <c r="G60" s="102">
        <f>SUM(G12:G59)</f>
        <v>22000</v>
      </c>
      <c r="H60" s="103"/>
      <c r="I60" s="103">
        <f>SUM(I12:I59)</f>
        <v>5842</v>
      </c>
      <c r="J60" s="103"/>
      <c r="K60" s="103">
        <f>SUM(K12:K59)</f>
        <v>5432</v>
      </c>
      <c r="L60" s="103"/>
      <c r="M60" s="103">
        <f>SUM(M12:M59)</f>
        <v>5236</v>
      </c>
      <c r="N60" s="446"/>
      <c r="O60" s="1384">
        <f>SUM(O12:O59)</f>
        <v>5490</v>
      </c>
    </row>
    <row r="61" spans="1:15" ht="16.2" thickTop="1">
      <c r="A61" s="1974"/>
      <c r="B61" s="1975"/>
      <c r="C61" s="1975"/>
      <c r="D61" s="1975"/>
      <c r="E61" s="1975"/>
      <c r="F61" s="1975"/>
      <c r="G61" s="1975"/>
      <c r="H61" s="1975"/>
      <c r="I61" s="1975"/>
      <c r="J61" s="1975"/>
      <c r="K61" s="1975"/>
      <c r="L61" s="1975"/>
      <c r="M61" s="68"/>
      <c r="N61" s="68"/>
      <c r="O61" s="69"/>
    </row>
    <row r="62" spans="1:15" ht="15.6">
      <c r="A62" s="70"/>
      <c r="B62" s="71" t="s">
        <v>17</v>
      </c>
      <c r="C62" s="38"/>
      <c r="D62" s="38"/>
      <c r="E62" s="38"/>
      <c r="F62" s="38"/>
      <c r="G62" s="72"/>
      <c r="H62" s="38"/>
      <c r="I62" s="38"/>
      <c r="J62" s="38"/>
      <c r="K62" s="38"/>
      <c r="L62" s="38"/>
      <c r="M62" s="35"/>
      <c r="N62" s="35"/>
      <c r="O62" s="69"/>
    </row>
    <row r="63" spans="1:15" ht="15.6">
      <c r="A63" s="70"/>
      <c r="B63" s="38"/>
      <c r="C63" s="38"/>
      <c r="D63" s="38"/>
      <c r="E63" s="38"/>
      <c r="F63" s="38"/>
      <c r="G63" s="72"/>
      <c r="H63" s="38"/>
      <c r="I63" s="38"/>
      <c r="J63" s="38"/>
      <c r="K63" s="38"/>
      <c r="L63" s="38"/>
      <c r="M63" s="35"/>
      <c r="N63" s="35"/>
      <c r="O63" s="69"/>
    </row>
    <row r="64" spans="1:15" ht="15.6">
      <c r="A64" s="1976"/>
      <c r="B64" s="1977"/>
      <c r="C64" s="1977"/>
      <c r="D64" s="1977"/>
      <c r="E64" s="1977"/>
      <c r="F64" s="1977"/>
      <c r="G64" s="1977"/>
      <c r="H64" s="1977"/>
      <c r="I64" s="73" t="s">
        <v>65</v>
      </c>
      <c r="J64" s="73"/>
      <c r="K64" s="1978" t="s">
        <v>898</v>
      </c>
      <c r="L64" s="1978"/>
      <c r="M64" s="1978"/>
      <c r="N64" s="35"/>
      <c r="O64" s="69"/>
    </row>
    <row r="65" spans="1:15">
      <c r="A65" s="1522"/>
      <c r="B65" s="1523"/>
      <c r="C65" s="1523"/>
      <c r="D65" s="1523"/>
      <c r="E65" s="1523"/>
      <c r="F65" s="1523"/>
      <c r="G65" s="1523"/>
      <c r="H65" s="1523"/>
      <c r="I65" s="74"/>
      <c r="J65" s="74"/>
      <c r="K65" s="1657" t="s">
        <v>1497</v>
      </c>
      <c r="L65" s="1657"/>
      <c r="M65" s="1657"/>
      <c r="N65" s="35"/>
      <c r="O65" s="69"/>
    </row>
    <row r="66" spans="1:15">
      <c r="A66" s="75"/>
      <c r="B66" s="76"/>
      <c r="C66" s="76"/>
      <c r="D66" s="1525"/>
      <c r="E66" s="1525"/>
      <c r="F66" s="1525"/>
      <c r="G66" s="1525"/>
      <c r="H66" s="1525"/>
      <c r="I66" s="76"/>
      <c r="J66" s="76"/>
      <c r="K66" s="76"/>
      <c r="L66" s="76"/>
      <c r="M66" s="77"/>
      <c r="N66" s="77" t="s">
        <v>124</v>
      </c>
      <c r="O66" s="78"/>
    </row>
    <row r="73" spans="1:15" s="1272" customFormat="1">
      <c r="A73" s="34" t="s">
        <v>18</v>
      </c>
      <c r="B73" s="34"/>
      <c r="C73" s="34"/>
      <c r="D73" s="34"/>
      <c r="E73" s="35"/>
      <c r="F73" s="34"/>
      <c r="G73" s="36"/>
      <c r="H73" s="34"/>
      <c r="I73" s="34"/>
      <c r="J73" s="34"/>
      <c r="K73" s="34"/>
      <c r="L73" s="34"/>
      <c r="M73" s="34"/>
      <c r="N73" s="34"/>
      <c r="O73" s="34"/>
    </row>
    <row r="74" spans="1:15" s="1272" customFormat="1">
      <c r="A74" s="34"/>
      <c r="B74" s="34"/>
      <c r="C74" s="34"/>
      <c r="D74" s="34"/>
      <c r="E74" s="35"/>
      <c r="F74" s="34"/>
      <c r="G74" s="36"/>
      <c r="H74" s="34"/>
      <c r="I74" s="34"/>
      <c r="J74" s="34"/>
      <c r="K74" s="34"/>
      <c r="L74" s="34"/>
      <c r="M74" s="34"/>
      <c r="N74" s="34"/>
      <c r="O74" s="34"/>
    </row>
    <row r="75" spans="1:15" s="1272" customFormat="1" ht="22.2">
      <c r="A75" s="1995" t="s">
        <v>19</v>
      </c>
      <c r="B75" s="1995"/>
      <c r="C75" s="1995"/>
      <c r="D75" s="1995"/>
      <c r="E75" s="1995"/>
      <c r="F75" s="1995"/>
      <c r="G75" s="1995"/>
      <c r="H75" s="1995"/>
      <c r="I75" s="1995"/>
      <c r="J75" s="1995"/>
      <c r="K75" s="1995"/>
      <c r="L75" s="1995"/>
      <c r="M75" s="1995"/>
      <c r="N75" s="1995"/>
      <c r="O75" s="1995"/>
    </row>
    <row r="76" spans="1:15" s="1272" customFormat="1" ht="15.6">
      <c r="A76" s="1996" t="s">
        <v>20</v>
      </c>
      <c r="B76" s="1996"/>
      <c r="C76" s="1996"/>
      <c r="D76" s="1996"/>
      <c r="E76" s="1996"/>
      <c r="F76" s="1996"/>
      <c r="G76" s="1996"/>
      <c r="H76" s="1996"/>
      <c r="I76" s="1996"/>
      <c r="J76" s="1996"/>
      <c r="K76" s="1996"/>
      <c r="L76" s="1996"/>
      <c r="M76" s="1996"/>
      <c r="N76" s="1996"/>
      <c r="O76" s="1996"/>
    </row>
    <row r="77" spans="1:15" s="1272" customFormat="1">
      <c r="A77" s="34"/>
      <c r="B77" s="34"/>
      <c r="C77" s="34"/>
      <c r="D77" s="34"/>
      <c r="E77" s="35"/>
      <c r="F77" s="34"/>
      <c r="G77" s="36"/>
      <c r="H77" s="34"/>
      <c r="I77" s="34"/>
      <c r="J77" s="34"/>
      <c r="K77" s="34"/>
      <c r="L77" s="34"/>
      <c r="M77" s="34"/>
      <c r="N77" s="34"/>
      <c r="O77" s="34"/>
    </row>
    <row r="78" spans="1:15" s="1272" customFormat="1" ht="15.6">
      <c r="A78" s="34" t="s">
        <v>21</v>
      </c>
      <c r="B78" s="34"/>
      <c r="C78" s="91" t="s">
        <v>460</v>
      </c>
      <c r="D78" s="34"/>
      <c r="E78" s="35"/>
      <c r="F78" s="34"/>
      <c r="G78" s="39"/>
      <c r="H78" s="37"/>
      <c r="I78" s="37"/>
      <c r="J78" s="37"/>
      <c r="K78" s="37"/>
      <c r="L78" s="37"/>
      <c r="M78" s="34"/>
      <c r="N78" s="34"/>
      <c r="O78" s="34"/>
    </row>
    <row r="79" spans="1:15" s="1272" customFormat="1">
      <c r="A79" s="447" t="s">
        <v>23</v>
      </c>
      <c r="B79" s="68"/>
      <c r="C79" s="93"/>
      <c r="D79" s="68"/>
      <c r="E79" s="68"/>
      <c r="F79" s="68"/>
      <c r="G79" s="1997" t="s">
        <v>1</v>
      </c>
      <c r="H79" s="1998"/>
      <c r="I79" s="1998"/>
      <c r="J79" s="1998"/>
      <c r="K79" s="1999"/>
      <c r="L79" s="2000" t="s">
        <v>24</v>
      </c>
      <c r="M79" s="2001"/>
      <c r="N79" s="2001"/>
      <c r="O79" s="2002"/>
    </row>
    <row r="80" spans="1:15" s="1272" customFormat="1" ht="15.6">
      <c r="A80" s="448" t="s">
        <v>318</v>
      </c>
      <c r="B80" s="77"/>
      <c r="C80" s="77"/>
      <c r="D80" s="38"/>
      <c r="E80" s="38"/>
      <c r="F80" s="38"/>
      <c r="G80" s="94" t="s">
        <v>2</v>
      </c>
      <c r="H80" s="95" t="s">
        <v>3</v>
      </c>
      <c r="I80" s="96"/>
      <c r="J80" s="2003" t="s">
        <v>4</v>
      </c>
      <c r="K80" s="2004"/>
      <c r="L80" s="2005" t="s">
        <v>25</v>
      </c>
      <c r="M80" s="2006"/>
      <c r="N80" s="2006"/>
      <c r="O80" s="2007"/>
    </row>
    <row r="81" spans="1:15" s="1272" customFormat="1">
      <c r="A81" s="1979" t="s">
        <v>26</v>
      </c>
      <c r="B81" s="1982" t="s">
        <v>6</v>
      </c>
      <c r="C81" s="1983"/>
      <c r="D81" s="1267"/>
      <c r="E81" s="1986"/>
      <c r="F81" s="1987"/>
      <c r="G81" s="1267"/>
      <c r="H81" s="1988" t="s">
        <v>27</v>
      </c>
      <c r="I81" s="1989"/>
      <c r="J81" s="1989"/>
      <c r="K81" s="1989"/>
      <c r="L81" s="1989"/>
      <c r="M81" s="1989"/>
      <c r="N81" s="1989"/>
      <c r="O81" s="1990"/>
    </row>
    <row r="82" spans="1:15" s="1272" customFormat="1">
      <c r="A82" s="1980"/>
      <c r="B82" s="1984"/>
      <c r="C82" s="1985"/>
      <c r="D82" s="97" t="s">
        <v>7</v>
      </c>
      <c r="E82" s="1984" t="s">
        <v>28</v>
      </c>
      <c r="F82" s="1985"/>
      <c r="G82" s="98" t="s">
        <v>8</v>
      </c>
      <c r="H82" s="1991" t="s">
        <v>29</v>
      </c>
      <c r="I82" s="1992"/>
      <c r="J82" s="1991" t="s">
        <v>30</v>
      </c>
      <c r="K82" s="1992"/>
      <c r="L82" s="1991" t="s">
        <v>31</v>
      </c>
      <c r="M82" s="1992"/>
      <c r="N82" s="1991" t="s">
        <v>32</v>
      </c>
      <c r="O82" s="1992"/>
    </row>
    <row r="83" spans="1:15" s="1272" customFormat="1">
      <c r="A83" s="1981"/>
      <c r="B83" s="1984"/>
      <c r="C83" s="1985"/>
      <c r="D83" s="99"/>
      <c r="E83" s="1993"/>
      <c r="F83" s="1994"/>
      <c r="G83" s="100"/>
      <c r="H83" s="101" t="s">
        <v>9</v>
      </c>
      <c r="I83" s="101" t="s">
        <v>10</v>
      </c>
      <c r="J83" s="101" t="s">
        <v>9</v>
      </c>
      <c r="K83" s="101" t="s">
        <v>10</v>
      </c>
      <c r="L83" s="101" t="s">
        <v>9</v>
      </c>
      <c r="M83" s="101" t="s">
        <v>10</v>
      </c>
      <c r="N83" s="101" t="s">
        <v>9</v>
      </c>
      <c r="O83" s="101" t="s">
        <v>10</v>
      </c>
    </row>
    <row r="84" spans="1:15" s="1272" customFormat="1">
      <c r="A84" s="481" t="s">
        <v>33</v>
      </c>
      <c r="B84" s="1380" t="s">
        <v>1254</v>
      </c>
      <c r="C84" s="41"/>
      <c r="D84" s="729">
        <f>G84/E84</f>
        <v>333.33333333333331</v>
      </c>
      <c r="E84" s="1160">
        <v>30</v>
      </c>
      <c r="F84" s="1353" t="s">
        <v>120</v>
      </c>
      <c r="G84" s="1382">
        <v>10000</v>
      </c>
      <c r="H84" s="1386"/>
      <c r="I84" s="729">
        <f>D84*H84</f>
        <v>0</v>
      </c>
      <c r="J84" s="1386"/>
      <c r="K84" s="729">
        <f>D84*J84</f>
        <v>0</v>
      </c>
      <c r="L84" s="1386"/>
      <c r="M84" s="729">
        <f>D84*L84</f>
        <v>0</v>
      </c>
      <c r="N84" s="1167">
        <v>30</v>
      </c>
      <c r="O84" s="729">
        <f>D84*N84</f>
        <v>10000</v>
      </c>
    </row>
    <row r="85" spans="1:15" s="1272" customFormat="1">
      <c r="A85" s="480" t="s">
        <v>35</v>
      </c>
      <c r="B85" s="1380" t="s">
        <v>1255</v>
      </c>
      <c r="C85" s="47"/>
      <c r="D85" s="729"/>
      <c r="E85" s="1160"/>
      <c r="F85" s="1353"/>
      <c r="G85" s="1382">
        <v>10000</v>
      </c>
      <c r="H85" s="704"/>
      <c r="I85" s="729">
        <f t="shared" ref="I85:I90" si="9">D85*H85</f>
        <v>0</v>
      </c>
      <c r="J85" s="704"/>
      <c r="K85" s="729">
        <f t="shared" ref="K85:K90" si="10">D85*J85</f>
        <v>0</v>
      </c>
      <c r="L85" s="704"/>
      <c r="M85" s="729">
        <f t="shared" ref="M85:M90" si="11">D85*L85</f>
        <v>0</v>
      </c>
      <c r="N85" s="704"/>
      <c r="O85" s="729">
        <f t="shared" ref="O85:O90" si="12">D85*N85</f>
        <v>0</v>
      </c>
    </row>
    <row r="86" spans="1:15" s="1272" customFormat="1">
      <c r="A86" s="480" t="s">
        <v>36</v>
      </c>
      <c r="B86" s="1380" t="s">
        <v>1256</v>
      </c>
      <c r="C86" s="596"/>
      <c r="D86" s="729"/>
      <c r="E86" s="1160"/>
      <c r="F86" s="1353"/>
      <c r="G86" s="1382">
        <v>10000</v>
      </c>
      <c r="H86" s="704"/>
      <c r="I86" s="729">
        <f t="shared" si="9"/>
        <v>0</v>
      </c>
      <c r="J86" s="704"/>
      <c r="K86" s="729">
        <f t="shared" si="10"/>
        <v>0</v>
      </c>
      <c r="L86" s="704"/>
      <c r="M86" s="729">
        <f t="shared" si="11"/>
        <v>0</v>
      </c>
      <c r="N86" s="704"/>
      <c r="O86" s="729">
        <f t="shared" si="12"/>
        <v>0</v>
      </c>
    </row>
    <row r="87" spans="1:15" s="1272" customFormat="1">
      <c r="A87" s="480" t="s">
        <v>38</v>
      </c>
      <c r="B87" s="1380" t="s">
        <v>1257</v>
      </c>
      <c r="C87" s="596"/>
      <c r="D87" s="729">
        <f t="shared" ref="D87:D90" si="13">G87/E87</f>
        <v>1352.9411764705883</v>
      </c>
      <c r="E87" s="1160">
        <v>17</v>
      </c>
      <c r="F87" s="1353"/>
      <c r="G87" s="1382">
        <v>23000</v>
      </c>
      <c r="H87" s="704">
        <v>4</v>
      </c>
      <c r="I87" s="729">
        <f t="shared" si="9"/>
        <v>5411.7647058823532</v>
      </c>
      <c r="J87" s="704">
        <v>4</v>
      </c>
      <c r="K87" s="729">
        <f t="shared" si="10"/>
        <v>5411.7647058823532</v>
      </c>
      <c r="L87" s="704">
        <v>4</v>
      </c>
      <c r="M87" s="729">
        <f t="shared" si="11"/>
        <v>5411.7647058823532</v>
      </c>
      <c r="N87" s="704">
        <v>5</v>
      </c>
      <c r="O87" s="729">
        <f t="shared" si="12"/>
        <v>6764.7058823529414</v>
      </c>
    </row>
    <row r="88" spans="1:15" s="1272" customFormat="1">
      <c r="A88" s="480" t="s">
        <v>39</v>
      </c>
      <c r="B88" s="1385" t="s">
        <v>1258</v>
      </c>
      <c r="C88" s="596"/>
      <c r="D88" s="729">
        <f t="shared" si="13"/>
        <v>100000</v>
      </c>
      <c r="E88" s="1160">
        <v>1</v>
      </c>
      <c r="F88" s="1053"/>
      <c r="G88" s="1387">
        <v>100000</v>
      </c>
      <c r="H88" s="704"/>
      <c r="I88" s="729">
        <f t="shared" si="9"/>
        <v>0</v>
      </c>
      <c r="J88" s="704"/>
      <c r="K88" s="729">
        <f t="shared" si="10"/>
        <v>0</v>
      </c>
      <c r="L88" s="1388">
        <v>1</v>
      </c>
      <c r="M88" s="729">
        <f t="shared" si="11"/>
        <v>100000</v>
      </c>
      <c r="N88" s="704"/>
      <c r="O88" s="729">
        <f t="shared" si="12"/>
        <v>0</v>
      </c>
    </row>
    <row r="89" spans="1:15" s="1272" customFormat="1">
      <c r="A89" s="480" t="s">
        <v>40</v>
      </c>
      <c r="B89" s="1385" t="s">
        <v>1259</v>
      </c>
      <c r="C89" s="596"/>
      <c r="D89" s="729">
        <f t="shared" si="13"/>
        <v>10000</v>
      </c>
      <c r="E89" s="1160">
        <v>1</v>
      </c>
      <c r="F89" s="1053"/>
      <c r="G89" s="1387">
        <v>10000</v>
      </c>
      <c r="H89" s="704"/>
      <c r="I89" s="729">
        <f t="shared" si="9"/>
        <v>0</v>
      </c>
      <c r="J89" s="704"/>
      <c r="K89" s="729">
        <f t="shared" si="10"/>
        <v>0</v>
      </c>
      <c r="L89" s="1388">
        <v>1</v>
      </c>
      <c r="M89" s="729">
        <f t="shared" si="11"/>
        <v>10000</v>
      </c>
      <c r="N89" s="704"/>
      <c r="O89" s="729">
        <f t="shared" si="12"/>
        <v>0</v>
      </c>
    </row>
    <row r="90" spans="1:15" s="1272" customFormat="1">
      <c r="A90" s="480" t="s">
        <v>41</v>
      </c>
      <c r="B90" s="1385" t="s">
        <v>1260</v>
      </c>
      <c r="C90" s="596"/>
      <c r="D90" s="729">
        <f t="shared" si="13"/>
        <v>5000</v>
      </c>
      <c r="E90" s="1160">
        <v>1</v>
      </c>
      <c r="F90" s="1053"/>
      <c r="G90" s="1387">
        <v>5000</v>
      </c>
      <c r="H90" s="704"/>
      <c r="I90" s="729">
        <f t="shared" si="9"/>
        <v>0</v>
      </c>
      <c r="J90" s="704"/>
      <c r="K90" s="729">
        <f t="shared" si="10"/>
        <v>0</v>
      </c>
      <c r="L90" s="1388">
        <v>1</v>
      </c>
      <c r="M90" s="729">
        <f t="shared" si="11"/>
        <v>5000</v>
      </c>
      <c r="N90" s="704"/>
      <c r="O90" s="729">
        <f t="shared" si="12"/>
        <v>0</v>
      </c>
    </row>
    <row r="91" spans="1:15" s="1272" customFormat="1" ht="15.6">
      <c r="A91" s="46"/>
      <c r="B91" s="1268"/>
      <c r="C91" s="596"/>
      <c r="D91" s="48"/>
      <c r="E91" s="52"/>
      <c r="F91" s="52"/>
      <c r="G91" s="49"/>
      <c r="H91" s="50"/>
      <c r="I91" s="48"/>
      <c r="J91" s="50"/>
      <c r="K91" s="48"/>
      <c r="L91" s="50"/>
      <c r="M91" s="48"/>
      <c r="N91" s="50"/>
      <c r="O91" s="48"/>
    </row>
    <row r="92" spans="1:15" s="1272" customFormat="1" ht="16.2" thickBot="1">
      <c r="A92" s="58"/>
      <c r="B92" s="2010"/>
      <c r="C92" s="2011"/>
      <c r="D92" s="58"/>
      <c r="E92" s="59"/>
      <c r="F92" s="60"/>
      <c r="G92" s="61"/>
      <c r="H92" s="62"/>
      <c r="I92" s="63">
        <f t="shared" ref="I92" si="14">H92*D92</f>
        <v>0</v>
      </c>
      <c r="J92" s="62"/>
      <c r="K92" s="63">
        <f t="shared" ref="K92" si="15">J92*D92</f>
        <v>0</v>
      </c>
      <c r="L92" s="62"/>
      <c r="M92" s="63">
        <f t="shared" ref="M92" si="16">L92*D92</f>
        <v>0</v>
      </c>
      <c r="N92" s="62"/>
      <c r="O92" s="63">
        <f t="shared" ref="O92" si="17">N92*D92</f>
        <v>0</v>
      </c>
    </row>
    <row r="93" spans="1:15" s="1272" customFormat="1" ht="16.8" thickTop="1" thickBot="1">
      <c r="A93" s="64"/>
      <c r="B93" s="1550" t="s">
        <v>64</v>
      </c>
      <c r="C93" s="1551"/>
      <c r="D93" s="483"/>
      <c r="E93" s="484"/>
      <c r="F93" s="485"/>
      <c r="G93" s="486">
        <f>SUM(G84:G92)</f>
        <v>168000</v>
      </c>
      <c r="H93" s="487"/>
      <c r="I93" s="487">
        <f>SUM(I84:I92)</f>
        <v>5411.7647058823532</v>
      </c>
      <c r="J93" s="487"/>
      <c r="K93" s="487">
        <f>SUM(K84:K92)</f>
        <v>5411.7647058823532</v>
      </c>
      <c r="L93" s="487"/>
      <c r="M93" s="487">
        <f>SUM(M84:M92)</f>
        <v>120411.76470588235</v>
      </c>
      <c r="N93" s="487"/>
      <c r="O93" s="488">
        <f>SUM(O84:O92)</f>
        <v>16764.705882352941</v>
      </c>
    </row>
    <row r="94" spans="1:15" s="1272" customFormat="1" ht="16.2" thickTop="1">
      <c r="A94" s="1974"/>
      <c r="B94" s="1975"/>
      <c r="C94" s="1975"/>
      <c r="D94" s="1975"/>
      <c r="E94" s="1975"/>
      <c r="F94" s="1975"/>
      <c r="G94" s="1975"/>
      <c r="H94" s="1975"/>
      <c r="I94" s="1975"/>
      <c r="J94" s="1975"/>
      <c r="K94" s="1975"/>
      <c r="L94" s="1975"/>
      <c r="M94" s="68"/>
      <c r="N94" s="68"/>
      <c r="O94" s="69"/>
    </row>
    <row r="95" spans="1:15" s="1272" customFormat="1" ht="15.6">
      <c r="A95" s="70"/>
      <c r="B95" s="71" t="s">
        <v>17</v>
      </c>
      <c r="C95" s="38"/>
      <c r="D95" s="38"/>
      <c r="E95" s="38"/>
      <c r="F95" s="38"/>
      <c r="G95" s="72"/>
      <c r="H95" s="38"/>
      <c r="I95" s="38"/>
      <c r="J95" s="38"/>
      <c r="K95" s="38"/>
      <c r="L95" s="38"/>
      <c r="M95" s="35"/>
      <c r="N95" s="35"/>
      <c r="O95" s="69"/>
    </row>
    <row r="96" spans="1:15" s="1272" customFormat="1" ht="15.6">
      <c r="A96" s="70"/>
      <c r="B96" s="38"/>
      <c r="C96" s="38"/>
      <c r="D96" s="38"/>
      <c r="E96" s="38"/>
      <c r="F96" s="38"/>
      <c r="G96" s="72"/>
      <c r="H96" s="38"/>
      <c r="I96" s="38"/>
      <c r="J96" s="38"/>
      <c r="K96" s="38"/>
      <c r="L96" s="38"/>
      <c r="M96" s="35"/>
      <c r="N96" s="35"/>
      <c r="O96" s="69"/>
    </row>
    <row r="97" spans="1:15" s="1272" customFormat="1" ht="15.6">
      <c r="A97" s="1976"/>
      <c r="B97" s="1977"/>
      <c r="C97" s="1977"/>
      <c r="D97" s="1977"/>
      <c r="E97" s="1977"/>
      <c r="F97" s="1977"/>
      <c r="G97" s="1977"/>
      <c r="H97" s="1977"/>
      <c r="I97" s="73" t="s">
        <v>65</v>
      </c>
      <c r="J97" s="73"/>
      <c r="K97" s="1978" t="s">
        <v>898</v>
      </c>
      <c r="L97" s="1978"/>
      <c r="M97" s="1978"/>
      <c r="N97" s="35"/>
      <c r="O97" s="69"/>
    </row>
    <row r="98" spans="1:15" s="1272" customFormat="1">
      <c r="A98" s="1522"/>
      <c r="B98" s="1523"/>
      <c r="C98" s="1523"/>
      <c r="D98" s="1523"/>
      <c r="E98" s="1523"/>
      <c r="F98" s="1523"/>
      <c r="G98" s="1523"/>
      <c r="H98" s="1523"/>
      <c r="I98" s="74"/>
      <c r="J98" s="74"/>
      <c r="K98" s="1657" t="s">
        <v>1497</v>
      </c>
      <c r="L98" s="1657"/>
      <c r="M98" s="1657"/>
      <c r="N98" s="35"/>
      <c r="O98" s="69"/>
    </row>
    <row r="99" spans="1:15" s="1272" customFormat="1">
      <c r="A99" s="75"/>
      <c r="B99" s="76"/>
      <c r="C99" s="76"/>
      <c r="D99" s="1525"/>
      <c r="E99" s="1525"/>
      <c r="F99" s="1525"/>
      <c r="G99" s="1525"/>
      <c r="H99" s="1525"/>
      <c r="I99" s="76"/>
      <c r="J99" s="76"/>
      <c r="K99" s="76"/>
      <c r="L99" s="76"/>
      <c r="M99" s="77"/>
      <c r="N99" s="77" t="s">
        <v>124</v>
      </c>
      <c r="O99" s="78"/>
    </row>
  </sheetData>
  <mergeCells count="56">
    <mergeCell ref="D99:H99"/>
    <mergeCell ref="B59:C59"/>
    <mergeCell ref="A97:C97"/>
    <mergeCell ref="D97:H97"/>
    <mergeCell ref="K97:M97"/>
    <mergeCell ref="A98:C98"/>
    <mergeCell ref="D98:H98"/>
    <mergeCell ref="K98:M98"/>
    <mergeCell ref="B92:C92"/>
    <mergeCell ref="B93:C93"/>
    <mergeCell ref="A94:C94"/>
    <mergeCell ref="D94:H94"/>
    <mergeCell ref="I94:L94"/>
    <mergeCell ref="A81:A83"/>
    <mergeCell ref="B81:C83"/>
    <mergeCell ref="E81:F81"/>
    <mergeCell ref="E83:F83"/>
    <mergeCell ref="A75:O75"/>
    <mergeCell ref="A76:O76"/>
    <mergeCell ref="G79:K79"/>
    <mergeCell ref="L79:O79"/>
    <mergeCell ref="J80:K80"/>
    <mergeCell ref="L80:O80"/>
    <mergeCell ref="H81:O81"/>
    <mergeCell ref="E82:F82"/>
    <mergeCell ref="H82:I82"/>
    <mergeCell ref="J82:K82"/>
    <mergeCell ref="L82:M82"/>
    <mergeCell ref="N82:O82"/>
    <mergeCell ref="A3:O3"/>
    <mergeCell ref="A4:O4"/>
    <mergeCell ref="G7:K7"/>
    <mergeCell ref="L7:O7"/>
    <mergeCell ref="J8:K8"/>
    <mergeCell ref="L8:O8"/>
    <mergeCell ref="A9:A11"/>
    <mergeCell ref="B9:C11"/>
    <mergeCell ref="E9:F9"/>
    <mergeCell ref="H9:O9"/>
    <mergeCell ref="E10:F10"/>
    <mergeCell ref="H10:I10"/>
    <mergeCell ref="J10:K10"/>
    <mergeCell ref="L10:M10"/>
    <mergeCell ref="N10:O10"/>
    <mergeCell ref="E11:F11"/>
    <mergeCell ref="A65:C65"/>
    <mergeCell ref="D65:H65"/>
    <mergeCell ref="K65:M65"/>
    <mergeCell ref="D66:H66"/>
    <mergeCell ref="B60:C60"/>
    <mergeCell ref="A61:C61"/>
    <mergeCell ref="D61:H61"/>
    <mergeCell ref="I61:L61"/>
    <mergeCell ref="A64:C64"/>
    <mergeCell ref="D64:H64"/>
    <mergeCell ref="K64:M64"/>
  </mergeCells>
  <pageMargins left="0.7" right="0.7" top="0.75" bottom="0.75" header="0.3" footer="0.3"/>
  <pageSetup paperSize="9" scale="85" orientation="landscape" horizontalDpi="4294967293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O115"/>
  <sheetViews>
    <sheetView topLeftCell="A90" workbookViewId="0">
      <selection activeCell="N112" sqref="N112"/>
    </sheetView>
  </sheetViews>
  <sheetFormatPr defaultRowHeight="14.4"/>
  <cols>
    <col min="1" max="1" width="5.6640625" customWidth="1"/>
    <col min="2" max="2" width="15.44140625" customWidth="1"/>
    <col min="3" max="3" width="17" customWidth="1"/>
    <col min="4" max="4" width="9.88671875" customWidth="1"/>
    <col min="7" max="7" width="11.109375" customWidth="1"/>
    <col min="9" max="9" width="12" customWidth="1"/>
    <col min="11" max="11" width="11.6640625" customWidth="1"/>
    <col min="13" max="13" width="11.44140625" customWidth="1"/>
    <col min="14" max="14" width="8.109375" customWidth="1"/>
    <col min="15" max="15" width="12" customWidth="1"/>
    <col min="16" max="16" width="9.109375" customWidth="1"/>
  </cols>
  <sheetData>
    <row r="1" spans="1:15">
      <c r="A1" s="34" t="s">
        <v>18</v>
      </c>
      <c r="B1" s="34"/>
      <c r="C1" s="34"/>
      <c r="D1" s="34"/>
      <c r="E1" s="35"/>
      <c r="F1" s="34"/>
      <c r="G1" s="36"/>
      <c r="H1" s="34"/>
      <c r="I1" s="34"/>
      <c r="J1" s="34"/>
      <c r="K1" s="34"/>
      <c r="L1" s="34"/>
      <c r="M1" s="34"/>
      <c r="N1" s="34"/>
      <c r="O1" s="34"/>
    </row>
    <row r="2" spans="1:15">
      <c r="A2" s="458"/>
      <c r="B2" s="458"/>
      <c r="C2" s="458"/>
      <c r="D2" s="458"/>
      <c r="E2" s="459"/>
      <c r="F2" s="458"/>
      <c r="G2" s="460"/>
      <c r="H2" s="458"/>
      <c r="I2" s="458"/>
      <c r="J2" s="458"/>
      <c r="K2" s="458"/>
      <c r="L2" s="458"/>
      <c r="M2" s="458"/>
      <c r="N2" s="458"/>
      <c r="O2" s="458"/>
    </row>
    <row r="3" spans="1:15">
      <c r="A3" s="1557" t="s">
        <v>19</v>
      </c>
      <c r="B3" s="1557"/>
      <c r="C3" s="1557"/>
      <c r="D3" s="1557"/>
      <c r="E3" s="1557"/>
      <c r="F3" s="1557"/>
      <c r="G3" s="1557"/>
      <c r="H3" s="1557"/>
      <c r="I3" s="1557"/>
      <c r="J3" s="1557"/>
      <c r="K3" s="1557"/>
      <c r="L3" s="1557"/>
      <c r="M3" s="1557"/>
      <c r="N3" s="1557"/>
      <c r="O3" s="1557"/>
    </row>
    <row r="4" spans="1:15">
      <c r="A4" s="1557" t="s">
        <v>20</v>
      </c>
      <c r="B4" s="1557"/>
      <c r="C4" s="1557"/>
      <c r="D4" s="1557"/>
      <c r="E4" s="1557"/>
      <c r="F4" s="1557"/>
      <c r="G4" s="1557"/>
      <c r="H4" s="1557"/>
      <c r="I4" s="1557"/>
      <c r="J4" s="1557"/>
      <c r="K4" s="1557"/>
      <c r="L4" s="1557"/>
      <c r="M4" s="1557"/>
      <c r="N4" s="1557"/>
      <c r="O4" s="1557"/>
    </row>
    <row r="5" spans="1:15">
      <c r="A5" s="458"/>
      <c r="B5" s="458"/>
      <c r="C5" s="458"/>
      <c r="D5" s="458"/>
      <c r="E5" s="459"/>
      <c r="F5" s="458"/>
      <c r="G5" s="460"/>
      <c r="H5" s="458"/>
      <c r="I5" s="458"/>
      <c r="J5" s="458"/>
      <c r="K5" s="458"/>
      <c r="L5" s="458"/>
      <c r="M5" s="458"/>
      <c r="N5" s="458"/>
      <c r="O5" s="458"/>
    </row>
    <row r="6" spans="1:15">
      <c r="A6" s="458" t="s">
        <v>21</v>
      </c>
      <c r="B6" s="458"/>
      <c r="C6" s="461" t="s">
        <v>460</v>
      </c>
      <c r="D6" s="458"/>
      <c r="E6" s="459"/>
      <c r="F6" s="458"/>
      <c r="G6" s="460"/>
      <c r="H6" s="458"/>
      <c r="I6" s="458"/>
      <c r="J6" s="458"/>
      <c r="K6" s="458"/>
      <c r="L6" s="458"/>
      <c r="M6" s="458"/>
      <c r="N6" s="458"/>
      <c r="O6" s="458"/>
    </row>
    <row r="7" spans="1:15">
      <c r="A7" s="462" t="s">
        <v>23</v>
      </c>
      <c r="B7" s="463"/>
      <c r="C7" s="464"/>
      <c r="D7" s="463"/>
      <c r="E7" s="463"/>
      <c r="F7" s="463"/>
      <c r="G7" s="1558" t="s">
        <v>1</v>
      </c>
      <c r="H7" s="1559"/>
      <c r="I7" s="1559"/>
      <c r="J7" s="1559"/>
      <c r="K7" s="1560"/>
      <c r="L7" s="1532" t="s">
        <v>24</v>
      </c>
      <c r="M7" s="1533"/>
      <c r="N7" s="1533"/>
      <c r="O7" s="1534"/>
    </row>
    <row r="8" spans="1:15">
      <c r="A8" s="465" t="s">
        <v>322</v>
      </c>
      <c r="B8" s="466"/>
      <c r="C8" s="466"/>
      <c r="D8" s="459"/>
      <c r="E8" s="459"/>
      <c r="F8" s="459"/>
      <c r="G8" s="467" t="s">
        <v>2</v>
      </c>
      <c r="H8" s="468" t="s">
        <v>3</v>
      </c>
      <c r="I8" s="469"/>
      <c r="J8" s="1535" t="s">
        <v>4</v>
      </c>
      <c r="K8" s="1536"/>
      <c r="L8" s="1537" t="s">
        <v>25</v>
      </c>
      <c r="M8" s="1538"/>
      <c r="N8" s="1538"/>
      <c r="O8" s="1539"/>
    </row>
    <row r="9" spans="1:15">
      <c r="A9" s="1540" t="s">
        <v>26</v>
      </c>
      <c r="B9" s="1526" t="s">
        <v>6</v>
      </c>
      <c r="C9" s="1527"/>
      <c r="D9" s="470"/>
      <c r="E9" s="1543"/>
      <c r="F9" s="1544"/>
      <c r="G9" s="470"/>
      <c r="H9" s="1545" t="s">
        <v>27</v>
      </c>
      <c r="I9" s="1546"/>
      <c r="J9" s="1546"/>
      <c r="K9" s="1546"/>
      <c r="L9" s="1546"/>
      <c r="M9" s="1546"/>
      <c r="N9" s="1546"/>
      <c r="O9" s="1547"/>
    </row>
    <row r="10" spans="1:15">
      <c r="A10" s="1541"/>
      <c r="B10" s="1528"/>
      <c r="C10" s="1529"/>
      <c r="D10" s="471" t="s">
        <v>7</v>
      </c>
      <c r="E10" s="1528" t="s">
        <v>28</v>
      </c>
      <c r="F10" s="1529"/>
      <c r="G10" s="472" t="s">
        <v>8</v>
      </c>
      <c r="H10" s="1548" t="s">
        <v>29</v>
      </c>
      <c r="I10" s="1549"/>
      <c r="J10" s="1548" t="s">
        <v>30</v>
      </c>
      <c r="K10" s="1549"/>
      <c r="L10" s="1548" t="s">
        <v>31</v>
      </c>
      <c r="M10" s="1549"/>
      <c r="N10" s="1548" t="s">
        <v>32</v>
      </c>
      <c r="O10" s="1549"/>
    </row>
    <row r="11" spans="1:15">
      <c r="A11" s="1542"/>
      <c r="B11" s="1528"/>
      <c r="C11" s="1529"/>
      <c r="D11" s="473"/>
      <c r="E11" s="1530"/>
      <c r="F11" s="1531"/>
      <c r="G11" s="474"/>
      <c r="H11" s="475" t="s">
        <v>9</v>
      </c>
      <c r="I11" s="475" t="s">
        <v>10</v>
      </c>
      <c r="J11" s="475" t="s">
        <v>9</v>
      </c>
      <c r="K11" s="475" t="s">
        <v>10</v>
      </c>
      <c r="L11" s="475" t="s">
        <v>9</v>
      </c>
      <c r="M11" s="475" t="s">
        <v>10</v>
      </c>
      <c r="N11" s="475" t="s">
        <v>9</v>
      </c>
      <c r="O11" s="475" t="s">
        <v>10</v>
      </c>
    </row>
    <row r="12" spans="1:15">
      <c r="A12" s="481" t="s">
        <v>33</v>
      </c>
      <c r="B12" s="2012" t="s">
        <v>774</v>
      </c>
      <c r="C12" s="2013"/>
      <c r="D12" s="450"/>
      <c r="E12" s="451"/>
      <c r="F12" s="43"/>
      <c r="G12" s="44"/>
      <c r="H12" s="452"/>
      <c r="I12" s="42"/>
      <c r="J12" s="452"/>
      <c r="K12" s="42"/>
      <c r="L12" s="452"/>
      <c r="M12" s="42"/>
      <c r="N12" s="452"/>
      <c r="O12" s="42"/>
    </row>
    <row r="13" spans="1:15" ht="21" customHeight="1">
      <c r="A13" s="480" t="s">
        <v>35</v>
      </c>
      <c r="B13" s="1953" t="s">
        <v>775</v>
      </c>
      <c r="C13" s="1955"/>
      <c r="D13" s="1161">
        <v>1500</v>
      </c>
      <c r="E13" s="1156" t="s">
        <v>13</v>
      </c>
      <c r="F13" s="1160">
        <v>15</v>
      </c>
      <c r="G13" s="1164">
        <f>D13*F13</f>
        <v>22500</v>
      </c>
      <c r="H13" s="1134">
        <v>6</v>
      </c>
      <c r="I13" s="1168">
        <f>D13*H13</f>
        <v>9000</v>
      </c>
      <c r="J13" s="1134">
        <v>3</v>
      </c>
      <c r="K13" s="1168">
        <f>D13*J13</f>
        <v>4500</v>
      </c>
      <c r="L13" s="1134">
        <v>3</v>
      </c>
      <c r="M13" s="1168">
        <f>D13*L13</f>
        <v>4500</v>
      </c>
      <c r="N13" s="1134">
        <v>3</v>
      </c>
      <c r="O13" s="1168">
        <f>D13*N13</f>
        <v>4500</v>
      </c>
    </row>
    <row r="14" spans="1:15" ht="24.75" customHeight="1">
      <c r="A14" s="480" t="s">
        <v>36</v>
      </c>
      <c r="B14" s="1953" t="s">
        <v>776</v>
      </c>
      <c r="C14" s="1955"/>
      <c r="D14" s="1161">
        <v>3800</v>
      </c>
      <c r="E14" s="1156" t="s">
        <v>13</v>
      </c>
      <c r="F14" s="1160">
        <v>2</v>
      </c>
      <c r="G14" s="1164">
        <f t="shared" ref="G14:G72" si="0">D14*F14</f>
        <v>7600</v>
      </c>
      <c r="H14" s="1134"/>
      <c r="I14" s="1168">
        <f t="shared" ref="I14:I72" si="1">D14*H14</f>
        <v>0</v>
      </c>
      <c r="J14" s="1134">
        <v>1</v>
      </c>
      <c r="K14" s="1168">
        <f t="shared" ref="K14:K72" si="2">D14*J14</f>
        <v>3800</v>
      </c>
      <c r="L14" s="1134"/>
      <c r="M14" s="1168">
        <f t="shared" ref="M14:M72" si="3">D14*L14</f>
        <v>0</v>
      </c>
      <c r="N14" s="1134">
        <v>1</v>
      </c>
      <c r="O14" s="1168">
        <f t="shared" ref="O14:O72" si="4">D14*N14</f>
        <v>3800</v>
      </c>
    </row>
    <row r="15" spans="1:15" ht="21.75" customHeight="1">
      <c r="A15" s="480" t="s">
        <v>38</v>
      </c>
      <c r="B15" s="1953" t="s">
        <v>777</v>
      </c>
      <c r="C15" s="1955"/>
      <c r="D15" s="1161">
        <v>12500</v>
      </c>
      <c r="E15" s="1156" t="s">
        <v>13</v>
      </c>
      <c r="F15" s="1160">
        <v>1</v>
      </c>
      <c r="G15" s="1164">
        <f t="shared" si="0"/>
        <v>12500</v>
      </c>
      <c r="H15" s="1134"/>
      <c r="I15" s="1168">
        <f t="shared" si="1"/>
        <v>0</v>
      </c>
      <c r="J15" s="1134"/>
      <c r="K15" s="1168">
        <f t="shared" si="2"/>
        <v>0</v>
      </c>
      <c r="L15" s="1134">
        <v>1</v>
      </c>
      <c r="M15" s="1168">
        <f t="shared" si="3"/>
        <v>12500</v>
      </c>
      <c r="N15" s="1134"/>
      <c r="O15" s="1168">
        <f t="shared" si="4"/>
        <v>0</v>
      </c>
    </row>
    <row r="16" spans="1:15" ht="22.5" customHeight="1">
      <c r="A16" s="480" t="s">
        <v>39</v>
      </c>
      <c r="B16" s="1953" t="s">
        <v>778</v>
      </c>
      <c r="C16" s="1955"/>
      <c r="D16" s="1161">
        <v>1400</v>
      </c>
      <c r="E16" s="1156" t="s">
        <v>278</v>
      </c>
      <c r="F16" s="1160">
        <v>2</v>
      </c>
      <c r="G16" s="1164">
        <f t="shared" si="0"/>
        <v>2800</v>
      </c>
      <c r="H16" s="1134">
        <v>1</v>
      </c>
      <c r="I16" s="1168">
        <f t="shared" si="1"/>
        <v>1400</v>
      </c>
      <c r="J16" s="1134"/>
      <c r="K16" s="1168">
        <f t="shared" si="2"/>
        <v>0</v>
      </c>
      <c r="L16" s="1134">
        <v>1</v>
      </c>
      <c r="M16" s="1168">
        <f t="shared" si="3"/>
        <v>1400</v>
      </c>
      <c r="N16" s="1134"/>
      <c r="O16" s="1168">
        <f t="shared" si="4"/>
        <v>0</v>
      </c>
    </row>
    <row r="17" spans="1:15">
      <c r="A17" s="480" t="s">
        <v>40</v>
      </c>
      <c r="B17" s="1953" t="s">
        <v>779</v>
      </c>
      <c r="C17" s="1955"/>
      <c r="D17" s="1161">
        <v>190</v>
      </c>
      <c r="E17" s="1156" t="s">
        <v>12</v>
      </c>
      <c r="F17" s="1160">
        <v>41</v>
      </c>
      <c r="G17" s="1164">
        <f t="shared" si="0"/>
        <v>7790</v>
      </c>
      <c r="H17" s="1134">
        <v>15</v>
      </c>
      <c r="I17" s="1168">
        <f t="shared" si="1"/>
        <v>2850</v>
      </c>
      <c r="J17" s="1134">
        <v>8</v>
      </c>
      <c r="K17" s="1168">
        <f t="shared" si="2"/>
        <v>1520</v>
      </c>
      <c r="L17" s="1134">
        <v>8</v>
      </c>
      <c r="M17" s="1168">
        <f t="shared" si="3"/>
        <v>1520</v>
      </c>
      <c r="N17" s="1134">
        <v>10</v>
      </c>
      <c r="O17" s="1168">
        <f t="shared" si="4"/>
        <v>1900</v>
      </c>
    </row>
    <row r="18" spans="1:15">
      <c r="A18" s="480" t="s">
        <v>41</v>
      </c>
      <c r="B18" s="1953" t="s">
        <v>780</v>
      </c>
      <c r="C18" s="1955"/>
      <c r="D18" s="1161">
        <v>170</v>
      </c>
      <c r="E18" s="1156" t="s">
        <v>12</v>
      </c>
      <c r="F18" s="1160">
        <v>46</v>
      </c>
      <c r="G18" s="1164">
        <f t="shared" si="0"/>
        <v>7820</v>
      </c>
      <c r="H18" s="1134">
        <v>20</v>
      </c>
      <c r="I18" s="1168">
        <f t="shared" si="1"/>
        <v>3400</v>
      </c>
      <c r="J18" s="1134">
        <v>8</v>
      </c>
      <c r="K18" s="1168">
        <f t="shared" si="2"/>
        <v>1360</v>
      </c>
      <c r="L18" s="1134">
        <v>8</v>
      </c>
      <c r="M18" s="1168">
        <f t="shared" si="3"/>
        <v>1360</v>
      </c>
      <c r="N18" s="1134">
        <v>10</v>
      </c>
      <c r="O18" s="1168">
        <f t="shared" si="4"/>
        <v>1700</v>
      </c>
    </row>
    <row r="19" spans="1:15" ht="21.75" customHeight="1">
      <c r="A19" s="480" t="s">
        <v>42</v>
      </c>
      <c r="B19" s="1953" t="s">
        <v>781</v>
      </c>
      <c r="C19" s="1955"/>
      <c r="D19" s="1161">
        <v>200</v>
      </c>
      <c r="E19" s="1156" t="s">
        <v>12</v>
      </c>
      <c r="F19" s="1160">
        <v>3</v>
      </c>
      <c r="G19" s="1164">
        <f t="shared" si="0"/>
        <v>600</v>
      </c>
      <c r="H19" s="1141">
        <v>2</v>
      </c>
      <c r="I19" s="1168">
        <f t="shared" si="1"/>
        <v>400</v>
      </c>
      <c r="J19" s="1141"/>
      <c r="K19" s="1168">
        <f t="shared" si="2"/>
        <v>0</v>
      </c>
      <c r="L19" s="1134">
        <v>1</v>
      </c>
      <c r="M19" s="1168">
        <f t="shared" si="3"/>
        <v>200</v>
      </c>
      <c r="N19" s="1166"/>
      <c r="O19" s="1168">
        <f t="shared" si="4"/>
        <v>0</v>
      </c>
    </row>
    <row r="20" spans="1:15" ht="21.75" customHeight="1">
      <c r="A20" s="480" t="s">
        <v>43</v>
      </c>
      <c r="B20" s="1953" t="s">
        <v>782</v>
      </c>
      <c r="C20" s="1955"/>
      <c r="D20" s="1161">
        <v>350</v>
      </c>
      <c r="E20" s="1156" t="s">
        <v>12</v>
      </c>
      <c r="F20" s="1160">
        <v>6</v>
      </c>
      <c r="G20" s="1164">
        <f t="shared" si="0"/>
        <v>2100</v>
      </c>
      <c r="H20" s="1141">
        <v>2</v>
      </c>
      <c r="I20" s="1168">
        <f t="shared" si="1"/>
        <v>700</v>
      </c>
      <c r="J20" s="1134">
        <v>2</v>
      </c>
      <c r="K20" s="1168">
        <f t="shared" si="2"/>
        <v>700</v>
      </c>
      <c r="L20" s="1134"/>
      <c r="M20" s="1168">
        <f t="shared" si="3"/>
        <v>0</v>
      </c>
      <c r="N20" s="1134">
        <v>2</v>
      </c>
      <c r="O20" s="1168">
        <f t="shared" si="4"/>
        <v>700</v>
      </c>
    </row>
    <row r="21" spans="1:15" ht="21.75" customHeight="1">
      <c r="A21" s="480" t="s">
        <v>44</v>
      </c>
      <c r="B21" s="1953" t="s">
        <v>783</v>
      </c>
      <c r="C21" s="1955"/>
      <c r="D21" s="1074">
        <v>12</v>
      </c>
      <c r="E21" s="1157" t="s">
        <v>13</v>
      </c>
      <c r="F21" s="1160">
        <v>120</v>
      </c>
      <c r="G21" s="1164">
        <f t="shared" si="0"/>
        <v>1440</v>
      </c>
      <c r="H21" s="1141">
        <v>30</v>
      </c>
      <c r="I21" s="1168">
        <f t="shared" si="1"/>
        <v>360</v>
      </c>
      <c r="J21" s="1134">
        <v>30</v>
      </c>
      <c r="K21" s="1168">
        <f t="shared" si="2"/>
        <v>360</v>
      </c>
      <c r="L21" s="1134">
        <v>30</v>
      </c>
      <c r="M21" s="1168">
        <f t="shared" si="3"/>
        <v>360</v>
      </c>
      <c r="N21" s="1134">
        <v>30</v>
      </c>
      <c r="O21" s="1168">
        <f t="shared" si="4"/>
        <v>360</v>
      </c>
    </row>
    <row r="22" spans="1:15" ht="22.5" customHeight="1">
      <c r="A22" s="480" t="s">
        <v>45</v>
      </c>
      <c r="B22" s="1953" t="s">
        <v>784</v>
      </c>
      <c r="C22" s="1955"/>
      <c r="D22" s="1162">
        <v>8</v>
      </c>
      <c r="E22" s="1158" t="s">
        <v>13</v>
      </c>
      <c r="F22" s="1160">
        <v>120</v>
      </c>
      <c r="G22" s="1164">
        <f t="shared" si="0"/>
        <v>960</v>
      </c>
      <c r="H22" s="1141">
        <v>30</v>
      </c>
      <c r="I22" s="1168">
        <f t="shared" si="1"/>
        <v>240</v>
      </c>
      <c r="J22" s="1141">
        <v>30</v>
      </c>
      <c r="K22" s="1168">
        <f t="shared" si="2"/>
        <v>240</v>
      </c>
      <c r="L22" s="1141">
        <v>30</v>
      </c>
      <c r="M22" s="1168">
        <f t="shared" si="3"/>
        <v>240</v>
      </c>
      <c r="N22" s="1141">
        <v>30</v>
      </c>
      <c r="O22" s="1168">
        <f t="shared" si="4"/>
        <v>240</v>
      </c>
    </row>
    <row r="23" spans="1:15">
      <c r="A23" s="480" t="s">
        <v>46</v>
      </c>
      <c r="B23" s="1953" t="s">
        <v>785</v>
      </c>
      <c r="C23" s="1955"/>
      <c r="D23" s="1162">
        <v>5</v>
      </c>
      <c r="E23" s="1158" t="s">
        <v>13</v>
      </c>
      <c r="F23" s="1160">
        <v>31</v>
      </c>
      <c r="G23" s="1164">
        <f t="shared" si="0"/>
        <v>155</v>
      </c>
      <c r="H23" s="1141">
        <v>11</v>
      </c>
      <c r="I23" s="1168">
        <f t="shared" si="1"/>
        <v>55</v>
      </c>
      <c r="J23" s="1134"/>
      <c r="K23" s="1168">
        <f t="shared" si="2"/>
        <v>0</v>
      </c>
      <c r="L23" s="1134">
        <v>20</v>
      </c>
      <c r="M23" s="1168">
        <f t="shared" si="3"/>
        <v>100</v>
      </c>
      <c r="N23" s="1134"/>
      <c r="O23" s="1168">
        <f t="shared" si="4"/>
        <v>0</v>
      </c>
    </row>
    <row r="24" spans="1:15">
      <c r="A24" s="480" t="s">
        <v>48</v>
      </c>
      <c r="B24" s="1953" t="s">
        <v>786</v>
      </c>
      <c r="C24" s="1955"/>
      <c r="D24" s="1162">
        <v>7</v>
      </c>
      <c r="E24" s="1158" t="s">
        <v>13</v>
      </c>
      <c r="F24" s="1160">
        <v>31</v>
      </c>
      <c r="G24" s="1164">
        <f t="shared" si="0"/>
        <v>217</v>
      </c>
      <c r="H24" s="1141">
        <v>11</v>
      </c>
      <c r="I24" s="1168">
        <f t="shared" si="1"/>
        <v>77</v>
      </c>
      <c r="J24" s="1134"/>
      <c r="K24" s="1168">
        <f t="shared" si="2"/>
        <v>0</v>
      </c>
      <c r="L24" s="1134">
        <v>20</v>
      </c>
      <c r="M24" s="1168">
        <f t="shared" si="3"/>
        <v>140</v>
      </c>
      <c r="N24" s="1134"/>
      <c r="O24" s="1168">
        <f t="shared" si="4"/>
        <v>0</v>
      </c>
    </row>
    <row r="25" spans="1:15">
      <c r="A25" s="480" t="s">
        <v>50</v>
      </c>
      <c r="B25" s="1953" t="s">
        <v>787</v>
      </c>
      <c r="C25" s="1955"/>
      <c r="D25" s="1162">
        <v>4.5</v>
      </c>
      <c r="E25" s="1158" t="s">
        <v>13</v>
      </c>
      <c r="F25" s="1160">
        <v>37</v>
      </c>
      <c r="G25" s="1164">
        <f t="shared" si="0"/>
        <v>166.5</v>
      </c>
      <c r="H25" s="1141">
        <v>19</v>
      </c>
      <c r="I25" s="1168">
        <f t="shared" si="1"/>
        <v>85.5</v>
      </c>
      <c r="J25" s="1134"/>
      <c r="K25" s="1168">
        <f t="shared" si="2"/>
        <v>0</v>
      </c>
      <c r="L25" s="1134">
        <v>18</v>
      </c>
      <c r="M25" s="1168">
        <f t="shared" si="3"/>
        <v>81</v>
      </c>
      <c r="N25" s="1134"/>
      <c r="O25" s="1168">
        <f t="shared" si="4"/>
        <v>0</v>
      </c>
    </row>
    <row r="26" spans="1:15">
      <c r="A26" s="480" t="s">
        <v>52</v>
      </c>
      <c r="B26" s="1953" t="s">
        <v>788</v>
      </c>
      <c r="C26" s="1955"/>
      <c r="D26" s="1162">
        <v>3.5</v>
      </c>
      <c r="E26" s="1158" t="s">
        <v>13</v>
      </c>
      <c r="F26" s="1160">
        <v>37</v>
      </c>
      <c r="G26" s="1164">
        <f t="shared" si="0"/>
        <v>129.5</v>
      </c>
      <c r="H26" s="1141">
        <v>19</v>
      </c>
      <c r="I26" s="1168">
        <f t="shared" si="1"/>
        <v>66.5</v>
      </c>
      <c r="J26" s="1134"/>
      <c r="K26" s="1168">
        <f t="shared" si="2"/>
        <v>0</v>
      </c>
      <c r="L26" s="1134">
        <v>18</v>
      </c>
      <c r="M26" s="1168">
        <f t="shared" si="3"/>
        <v>63</v>
      </c>
      <c r="N26" s="1134"/>
      <c r="O26" s="1168">
        <f t="shared" si="4"/>
        <v>0</v>
      </c>
    </row>
    <row r="27" spans="1:15">
      <c r="A27" s="480" t="s">
        <v>55</v>
      </c>
      <c r="B27" s="1953" t="s">
        <v>789</v>
      </c>
      <c r="C27" s="1955"/>
      <c r="D27" s="1162">
        <v>40</v>
      </c>
      <c r="E27" s="1158" t="s">
        <v>13</v>
      </c>
      <c r="F27" s="1160">
        <v>30</v>
      </c>
      <c r="G27" s="1164">
        <f t="shared" si="0"/>
        <v>1200</v>
      </c>
      <c r="H27" s="1141">
        <v>10</v>
      </c>
      <c r="I27" s="1168">
        <f t="shared" si="1"/>
        <v>400</v>
      </c>
      <c r="J27" s="1134">
        <v>10</v>
      </c>
      <c r="K27" s="1168">
        <f t="shared" si="2"/>
        <v>400</v>
      </c>
      <c r="L27" s="1134">
        <v>10</v>
      </c>
      <c r="M27" s="1168">
        <f t="shared" si="3"/>
        <v>400</v>
      </c>
      <c r="N27" s="1134"/>
      <c r="O27" s="1168">
        <f t="shared" si="4"/>
        <v>0</v>
      </c>
    </row>
    <row r="28" spans="1:15">
      <c r="A28" s="480" t="s">
        <v>56</v>
      </c>
      <c r="B28" s="2014" t="s">
        <v>790</v>
      </c>
      <c r="C28" s="2015"/>
      <c r="D28" s="1162">
        <v>35</v>
      </c>
      <c r="E28" s="1158" t="s">
        <v>13</v>
      </c>
      <c r="F28" s="1160">
        <v>130</v>
      </c>
      <c r="G28" s="1164">
        <f t="shared" si="0"/>
        <v>4550</v>
      </c>
      <c r="H28" s="1141">
        <v>50</v>
      </c>
      <c r="I28" s="1168">
        <f t="shared" si="1"/>
        <v>1750</v>
      </c>
      <c r="J28" s="1134"/>
      <c r="K28" s="1168">
        <f t="shared" si="2"/>
        <v>0</v>
      </c>
      <c r="L28" s="1134">
        <v>50</v>
      </c>
      <c r="M28" s="1168">
        <f t="shared" si="3"/>
        <v>1750</v>
      </c>
      <c r="N28" s="1134">
        <v>30</v>
      </c>
      <c r="O28" s="1168">
        <f t="shared" si="4"/>
        <v>1050</v>
      </c>
    </row>
    <row r="29" spans="1:15">
      <c r="A29" s="480" t="s">
        <v>57</v>
      </c>
      <c r="B29" s="2014" t="s">
        <v>791</v>
      </c>
      <c r="C29" s="2015"/>
      <c r="D29" s="1162">
        <v>15</v>
      </c>
      <c r="E29" s="1158" t="s">
        <v>13</v>
      </c>
      <c r="F29" s="1160">
        <v>200</v>
      </c>
      <c r="G29" s="1164">
        <f t="shared" si="0"/>
        <v>3000</v>
      </c>
      <c r="H29" s="1141">
        <v>100</v>
      </c>
      <c r="I29" s="1168">
        <f t="shared" si="1"/>
        <v>1500</v>
      </c>
      <c r="J29" s="1134"/>
      <c r="K29" s="1168">
        <f t="shared" si="2"/>
        <v>0</v>
      </c>
      <c r="L29" s="1134">
        <v>100</v>
      </c>
      <c r="M29" s="1168">
        <f t="shared" si="3"/>
        <v>1500</v>
      </c>
      <c r="N29" s="1134"/>
      <c r="O29" s="1168">
        <f t="shared" si="4"/>
        <v>0</v>
      </c>
    </row>
    <row r="30" spans="1:15">
      <c r="A30" s="480" t="s">
        <v>58</v>
      </c>
      <c r="B30" s="2014" t="s">
        <v>792</v>
      </c>
      <c r="C30" s="2015"/>
      <c r="D30" s="1162">
        <v>5</v>
      </c>
      <c r="E30" s="1158" t="s">
        <v>13</v>
      </c>
      <c r="F30" s="1160">
        <v>100</v>
      </c>
      <c r="G30" s="1164">
        <f t="shared" si="0"/>
        <v>500</v>
      </c>
      <c r="H30" s="1141">
        <v>50</v>
      </c>
      <c r="I30" s="1168">
        <f t="shared" si="1"/>
        <v>250</v>
      </c>
      <c r="J30" s="1134"/>
      <c r="K30" s="1168">
        <f t="shared" si="2"/>
        <v>0</v>
      </c>
      <c r="L30" s="1134">
        <v>50</v>
      </c>
      <c r="M30" s="1168">
        <f t="shared" si="3"/>
        <v>250</v>
      </c>
      <c r="N30" s="1134"/>
      <c r="O30" s="1168">
        <f t="shared" si="4"/>
        <v>0</v>
      </c>
    </row>
    <row r="31" spans="1:15">
      <c r="A31" s="480" t="s">
        <v>59</v>
      </c>
      <c r="B31" s="2014" t="s">
        <v>793</v>
      </c>
      <c r="C31" s="2015"/>
      <c r="D31" s="1162">
        <v>65</v>
      </c>
      <c r="E31" s="1158" t="s">
        <v>13</v>
      </c>
      <c r="F31" s="1160">
        <v>15</v>
      </c>
      <c r="G31" s="1164">
        <f t="shared" si="0"/>
        <v>975</v>
      </c>
      <c r="H31" s="1141">
        <v>5</v>
      </c>
      <c r="I31" s="1168">
        <f t="shared" si="1"/>
        <v>325</v>
      </c>
      <c r="J31" s="1134"/>
      <c r="K31" s="1168">
        <f t="shared" si="2"/>
        <v>0</v>
      </c>
      <c r="L31" s="1134">
        <v>5</v>
      </c>
      <c r="M31" s="1168">
        <f t="shared" si="3"/>
        <v>325</v>
      </c>
      <c r="N31" s="1134">
        <v>5</v>
      </c>
      <c r="O31" s="1168">
        <f t="shared" si="4"/>
        <v>325</v>
      </c>
    </row>
    <row r="32" spans="1:15" s="1077" customFormat="1">
      <c r="A32" s="480" t="s">
        <v>60</v>
      </c>
      <c r="B32" s="2014" t="s">
        <v>794</v>
      </c>
      <c r="C32" s="2015"/>
      <c r="D32" s="1162">
        <v>18</v>
      </c>
      <c r="E32" s="1158" t="s">
        <v>13</v>
      </c>
      <c r="F32" s="1160">
        <v>10</v>
      </c>
      <c r="G32" s="1164">
        <f t="shared" si="0"/>
        <v>180</v>
      </c>
      <c r="H32" s="1141"/>
      <c r="I32" s="1168">
        <f t="shared" si="1"/>
        <v>0</v>
      </c>
      <c r="J32" s="1134"/>
      <c r="K32" s="1168">
        <f t="shared" si="2"/>
        <v>0</v>
      </c>
      <c r="L32" s="1134">
        <v>5</v>
      </c>
      <c r="M32" s="1168">
        <f t="shared" si="3"/>
        <v>90</v>
      </c>
      <c r="N32" s="1134">
        <v>5</v>
      </c>
      <c r="O32" s="1168">
        <f t="shared" si="4"/>
        <v>90</v>
      </c>
    </row>
    <row r="33" spans="1:15" s="1077" customFormat="1">
      <c r="A33" s="480" t="s">
        <v>61</v>
      </c>
      <c r="B33" s="2014" t="s">
        <v>404</v>
      </c>
      <c r="C33" s="2015"/>
      <c r="D33" s="1162">
        <v>18</v>
      </c>
      <c r="E33" s="1158" t="s">
        <v>161</v>
      </c>
      <c r="F33" s="1160">
        <v>6</v>
      </c>
      <c r="G33" s="1164">
        <f t="shared" si="0"/>
        <v>108</v>
      </c>
      <c r="H33" s="1141">
        <v>2</v>
      </c>
      <c r="I33" s="1168">
        <f t="shared" si="1"/>
        <v>36</v>
      </c>
      <c r="J33" s="1134">
        <v>1</v>
      </c>
      <c r="K33" s="1168">
        <f t="shared" si="2"/>
        <v>18</v>
      </c>
      <c r="L33" s="1134">
        <v>1</v>
      </c>
      <c r="M33" s="1168">
        <f t="shared" si="3"/>
        <v>18</v>
      </c>
      <c r="N33" s="1134">
        <v>2</v>
      </c>
      <c r="O33" s="1168">
        <f t="shared" si="4"/>
        <v>36</v>
      </c>
    </row>
    <row r="34" spans="1:15" s="1077" customFormat="1">
      <c r="A34" s="480" t="s">
        <v>63</v>
      </c>
      <c r="B34" s="2018" t="s">
        <v>795</v>
      </c>
      <c r="C34" s="2019"/>
      <c r="D34" s="1162">
        <v>60</v>
      </c>
      <c r="E34" s="1158" t="s">
        <v>13</v>
      </c>
      <c r="F34" s="1160">
        <v>8</v>
      </c>
      <c r="G34" s="1164">
        <f t="shared" si="0"/>
        <v>480</v>
      </c>
      <c r="H34" s="1141">
        <v>2</v>
      </c>
      <c r="I34" s="1168">
        <f t="shared" si="1"/>
        <v>120</v>
      </c>
      <c r="J34" s="1134">
        <v>2</v>
      </c>
      <c r="K34" s="1168">
        <f t="shared" si="2"/>
        <v>120</v>
      </c>
      <c r="L34" s="1134">
        <v>2</v>
      </c>
      <c r="M34" s="1168">
        <f t="shared" si="3"/>
        <v>120</v>
      </c>
      <c r="N34" s="1134">
        <v>2</v>
      </c>
      <c r="O34" s="1168">
        <f t="shared" si="4"/>
        <v>120</v>
      </c>
    </row>
    <row r="35" spans="1:15" s="1077" customFormat="1">
      <c r="A35" s="480" t="s">
        <v>68</v>
      </c>
      <c r="B35" s="2018" t="s">
        <v>796</v>
      </c>
      <c r="C35" s="2019"/>
      <c r="D35" s="1162">
        <v>40</v>
      </c>
      <c r="E35" s="1158" t="s">
        <v>13</v>
      </c>
      <c r="F35" s="1160">
        <v>6</v>
      </c>
      <c r="G35" s="1164">
        <f t="shared" si="0"/>
        <v>240</v>
      </c>
      <c r="H35" s="1141">
        <v>2</v>
      </c>
      <c r="I35" s="1168">
        <f t="shared" si="1"/>
        <v>80</v>
      </c>
      <c r="J35" s="1134">
        <v>2</v>
      </c>
      <c r="K35" s="1168">
        <f t="shared" si="2"/>
        <v>80</v>
      </c>
      <c r="L35" s="1134">
        <v>2</v>
      </c>
      <c r="M35" s="1168">
        <f t="shared" si="3"/>
        <v>80</v>
      </c>
      <c r="N35" s="1134"/>
      <c r="O35" s="1168">
        <f t="shared" si="4"/>
        <v>0</v>
      </c>
    </row>
    <row r="36" spans="1:15" s="1077" customFormat="1">
      <c r="A36" s="480" t="s">
        <v>69</v>
      </c>
      <c r="B36" s="2014" t="s">
        <v>797</v>
      </c>
      <c r="C36" s="2015"/>
      <c r="D36" s="1162">
        <v>50</v>
      </c>
      <c r="E36" s="1158" t="s">
        <v>13</v>
      </c>
      <c r="F36" s="1160">
        <v>2</v>
      </c>
      <c r="G36" s="1164">
        <f t="shared" si="0"/>
        <v>100</v>
      </c>
      <c r="H36" s="1141"/>
      <c r="I36" s="1168">
        <f t="shared" si="1"/>
        <v>0</v>
      </c>
      <c r="J36" s="1134"/>
      <c r="K36" s="1168">
        <f t="shared" si="2"/>
        <v>0</v>
      </c>
      <c r="L36" s="1134">
        <v>1</v>
      </c>
      <c r="M36" s="1168">
        <f t="shared" si="3"/>
        <v>50</v>
      </c>
      <c r="N36" s="1134">
        <v>1</v>
      </c>
      <c r="O36" s="1168">
        <f t="shared" si="4"/>
        <v>50</v>
      </c>
    </row>
    <row r="37" spans="1:15" s="1077" customFormat="1">
      <c r="A37" s="480" t="s">
        <v>70</v>
      </c>
      <c r="B37" s="2014" t="s">
        <v>798</v>
      </c>
      <c r="C37" s="2015"/>
      <c r="D37" s="1163">
        <v>45</v>
      </c>
      <c r="E37" s="1159" t="s">
        <v>174</v>
      </c>
      <c r="F37" s="1160">
        <v>8</v>
      </c>
      <c r="G37" s="1164">
        <f t="shared" si="0"/>
        <v>360</v>
      </c>
      <c r="H37" s="1165">
        <v>2</v>
      </c>
      <c r="I37" s="1168">
        <f t="shared" si="1"/>
        <v>90</v>
      </c>
      <c r="J37" s="1166">
        <v>2</v>
      </c>
      <c r="K37" s="1168">
        <f t="shared" si="2"/>
        <v>90</v>
      </c>
      <c r="L37" s="1166">
        <v>2</v>
      </c>
      <c r="M37" s="1168">
        <f t="shared" si="3"/>
        <v>90</v>
      </c>
      <c r="N37" s="1166">
        <v>2</v>
      </c>
      <c r="O37" s="1168">
        <f t="shared" si="4"/>
        <v>90</v>
      </c>
    </row>
    <row r="38" spans="1:15" s="1077" customFormat="1">
      <c r="A38" s="480" t="s">
        <v>71</v>
      </c>
      <c r="B38" s="2014" t="s">
        <v>799</v>
      </c>
      <c r="C38" s="2015"/>
      <c r="D38" s="1162">
        <v>310</v>
      </c>
      <c r="E38" s="1158" t="s">
        <v>13</v>
      </c>
      <c r="F38" s="1160">
        <v>2</v>
      </c>
      <c r="G38" s="1164">
        <f t="shared" si="0"/>
        <v>620</v>
      </c>
      <c r="H38" s="1141">
        <v>2</v>
      </c>
      <c r="I38" s="1168">
        <f t="shared" si="1"/>
        <v>620</v>
      </c>
      <c r="J38" s="1134"/>
      <c r="K38" s="1168">
        <f t="shared" si="2"/>
        <v>0</v>
      </c>
      <c r="L38" s="1134"/>
      <c r="M38" s="1168">
        <f t="shared" si="3"/>
        <v>0</v>
      </c>
      <c r="N38" s="1134"/>
      <c r="O38" s="1168">
        <f t="shared" si="4"/>
        <v>0</v>
      </c>
    </row>
    <row r="39" spans="1:15" s="1077" customFormat="1">
      <c r="A39" s="480" t="s">
        <v>72</v>
      </c>
      <c r="B39" s="2014" t="s">
        <v>800</v>
      </c>
      <c r="C39" s="2015"/>
      <c r="D39" s="1162">
        <v>240</v>
      </c>
      <c r="E39" s="1158" t="s">
        <v>161</v>
      </c>
      <c r="F39" s="1160">
        <v>2</v>
      </c>
      <c r="G39" s="1164">
        <f t="shared" si="0"/>
        <v>480</v>
      </c>
      <c r="H39" s="1141">
        <v>1</v>
      </c>
      <c r="I39" s="1168">
        <f t="shared" si="1"/>
        <v>240</v>
      </c>
      <c r="J39" s="1134"/>
      <c r="K39" s="1168">
        <f t="shared" si="2"/>
        <v>0</v>
      </c>
      <c r="L39" s="1134">
        <v>1</v>
      </c>
      <c r="M39" s="1168">
        <f t="shared" si="3"/>
        <v>240</v>
      </c>
      <c r="N39" s="1134"/>
      <c r="O39" s="1168">
        <f t="shared" si="4"/>
        <v>0</v>
      </c>
    </row>
    <row r="40" spans="1:15" s="1077" customFormat="1">
      <c r="A40" s="480" t="s">
        <v>73</v>
      </c>
      <c r="B40" s="2014" t="s">
        <v>801</v>
      </c>
      <c r="C40" s="2015"/>
      <c r="D40" s="1162">
        <v>240</v>
      </c>
      <c r="E40" s="1158" t="s">
        <v>161</v>
      </c>
      <c r="F40" s="1160">
        <v>2</v>
      </c>
      <c r="G40" s="1164">
        <f t="shared" si="0"/>
        <v>480</v>
      </c>
      <c r="H40" s="1141">
        <v>1</v>
      </c>
      <c r="I40" s="1168">
        <f t="shared" si="1"/>
        <v>240</v>
      </c>
      <c r="J40" s="1134"/>
      <c r="K40" s="1168">
        <f t="shared" si="2"/>
        <v>0</v>
      </c>
      <c r="L40" s="1134">
        <v>1</v>
      </c>
      <c r="M40" s="1168">
        <f t="shared" si="3"/>
        <v>240</v>
      </c>
      <c r="N40" s="1134"/>
      <c r="O40" s="1168">
        <f t="shared" si="4"/>
        <v>0</v>
      </c>
    </row>
    <row r="41" spans="1:15" s="1077" customFormat="1">
      <c r="A41" s="480" t="s">
        <v>74</v>
      </c>
      <c r="B41" s="2014" t="s">
        <v>802</v>
      </c>
      <c r="C41" s="2015"/>
      <c r="D41" s="1162">
        <v>240</v>
      </c>
      <c r="E41" s="1158" t="s">
        <v>161</v>
      </c>
      <c r="F41" s="1160">
        <v>4</v>
      </c>
      <c r="G41" s="1164">
        <f t="shared" si="0"/>
        <v>960</v>
      </c>
      <c r="H41" s="1141">
        <v>1</v>
      </c>
      <c r="I41" s="1168">
        <f t="shared" si="1"/>
        <v>240</v>
      </c>
      <c r="J41" s="1134">
        <v>1</v>
      </c>
      <c r="K41" s="1168">
        <f t="shared" si="2"/>
        <v>240</v>
      </c>
      <c r="L41" s="1134">
        <v>1</v>
      </c>
      <c r="M41" s="1168">
        <f t="shared" si="3"/>
        <v>240</v>
      </c>
      <c r="N41" s="1134">
        <v>1</v>
      </c>
      <c r="O41" s="1168">
        <f t="shared" si="4"/>
        <v>240</v>
      </c>
    </row>
    <row r="42" spans="1:15" s="1077" customFormat="1">
      <c r="A42" s="480" t="s">
        <v>75</v>
      </c>
      <c r="B42" s="2014" t="s">
        <v>803</v>
      </c>
      <c r="C42" s="2015"/>
      <c r="D42" s="1162">
        <v>65</v>
      </c>
      <c r="E42" s="1158" t="s">
        <v>161</v>
      </c>
      <c r="F42" s="1160">
        <v>4</v>
      </c>
      <c r="G42" s="1164">
        <f t="shared" si="0"/>
        <v>260</v>
      </c>
      <c r="H42" s="1141">
        <v>1</v>
      </c>
      <c r="I42" s="1168">
        <f t="shared" si="1"/>
        <v>65</v>
      </c>
      <c r="J42" s="1134">
        <v>1</v>
      </c>
      <c r="K42" s="1168">
        <f t="shared" si="2"/>
        <v>65</v>
      </c>
      <c r="L42" s="1134">
        <v>1</v>
      </c>
      <c r="M42" s="1168">
        <f t="shared" si="3"/>
        <v>65</v>
      </c>
      <c r="N42" s="1134">
        <v>1</v>
      </c>
      <c r="O42" s="1168">
        <f t="shared" si="4"/>
        <v>65</v>
      </c>
    </row>
    <row r="43" spans="1:15" s="1077" customFormat="1">
      <c r="A43" s="480" t="s">
        <v>76</v>
      </c>
      <c r="B43" s="2014" t="s">
        <v>804</v>
      </c>
      <c r="C43" s="2015"/>
      <c r="D43" s="1162">
        <v>35</v>
      </c>
      <c r="E43" s="1158" t="s">
        <v>13</v>
      </c>
      <c r="F43" s="1160">
        <v>2</v>
      </c>
      <c r="G43" s="1164">
        <f t="shared" si="0"/>
        <v>70</v>
      </c>
      <c r="H43" s="1141">
        <v>1</v>
      </c>
      <c r="I43" s="1168">
        <f t="shared" si="1"/>
        <v>35</v>
      </c>
      <c r="J43" s="1134"/>
      <c r="K43" s="1168">
        <f t="shared" si="2"/>
        <v>0</v>
      </c>
      <c r="L43" s="1134">
        <v>1</v>
      </c>
      <c r="M43" s="1168">
        <f t="shared" si="3"/>
        <v>35</v>
      </c>
      <c r="N43" s="1134"/>
      <c r="O43" s="1168">
        <f t="shared" si="4"/>
        <v>0</v>
      </c>
    </row>
    <row r="44" spans="1:15" s="1077" customFormat="1">
      <c r="A44" s="480" t="s">
        <v>77</v>
      </c>
      <c r="B44" s="2014" t="s">
        <v>805</v>
      </c>
      <c r="C44" s="2015"/>
      <c r="D44" s="1162">
        <v>420</v>
      </c>
      <c r="E44" s="1158" t="s">
        <v>161</v>
      </c>
      <c r="F44" s="1160">
        <v>1</v>
      </c>
      <c r="G44" s="1164">
        <f t="shared" si="0"/>
        <v>420</v>
      </c>
      <c r="H44" s="1141">
        <v>1</v>
      </c>
      <c r="I44" s="1168">
        <f t="shared" si="1"/>
        <v>420</v>
      </c>
      <c r="J44" s="1134"/>
      <c r="K44" s="1168">
        <f t="shared" si="2"/>
        <v>0</v>
      </c>
      <c r="L44" s="1134"/>
      <c r="M44" s="1168">
        <f t="shared" si="3"/>
        <v>0</v>
      </c>
      <c r="N44" s="1134"/>
      <c r="O44" s="1168">
        <f t="shared" si="4"/>
        <v>0</v>
      </c>
    </row>
    <row r="45" spans="1:15" s="1077" customFormat="1">
      <c r="A45" s="480" t="s">
        <v>78</v>
      </c>
      <c r="B45" s="2014" t="s">
        <v>806</v>
      </c>
      <c r="C45" s="2015"/>
      <c r="D45" s="1162">
        <v>55</v>
      </c>
      <c r="E45" s="1158" t="s">
        <v>13</v>
      </c>
      <c r="F45" s="1160">
        <v>10</v>
      </c>
      <c r="G45" s="1164">
        <f t="shared" si="0"/>
        <v>550</v>
      </c>
      <c r="H45" s="1141">
        <v>5</v>
      </c>
      <c r="I45" s="1168">
        <f t="shared" si="1"/>
        <v>275</v>
      </c>
      <c r="J45" s="1134"/>
      <c r="K45" s="1168">
        <f t="shared" si="2"/>
        <v>0</v>
      </c>
      <c r="L45" s="1134">
        <v>5</v>
      </c>
      <c r="M45" s="1168">
        <f t="shared" si="3"/>
        <v>275</v>
      </c>
      <c r="N45" s="1134"/>
      <c r="O45" s="1168">
        <f t="shared" si="4"/>
        <v>0</v>
      </c>
    </row>
    <row r="46" spans="1:15" s="1077" customFormat="1">
      <c r="A46" s="480" t="s">
        <v>79</v>
      </c>
      <c r="B46" s="2014" t="s">
        <v>807</v>
      </c>
      <c r="C46" s="2015"/>
      <c r="D46" s="1162">
        <v>55</v>
      </c>
      <c r="E46" s="1158" t="s">
        <v>13</v>
      </c>
      <c r="F46" s="1160">
        <v>10</v>
      </c>
      <c r="G46" s="1164">
        <f t="shared" si="0"/>
        <v>550</v>
      </c>
      <c r="H46" s="1141">
        <v>5</v>
      </c>
      <c r="I46" s="1168">
        <f t="shared" si="1"/>
        <v>275</v>
      </c>
      <c r="J46" s="1134"/>
      <c r="K46" s="1168">
        <f t="shared" si="2"/>
        <v>0</v>
      </c>
      <c r="L46" s="1134">
        <v>5</v>
      </c>
      <c r="M46" s="1168">
        <f t="shared" si="3"/>
        <v>275</v>
      </c>
      <c r="N46" s="1134"/>
      <c r="O46" s="1168">
        <f t="shared" si="4"/>
        <v>0</v>
      </c>
    </row>
    <row r="47" spans="1:15" s="1077" customFormat="1">
      <c r="A47" s="480" t="s">
        <v>80</v>
      </c>
      <c r="B47" s="2014" t="s">
        <v>808</v>
      </c>
      <c r="C47" s="2015"/>
      <c r="D47" s="1162">
        <v>65</v>
      </c>
      <c r="E47" s="1158" t="s">
        <v>13</v>
      </c>
      <c r="F47" s="1160">
        <v>10</v>
      </c>
      <c r="G47" s="1164">
        <f t="shared" si="0"/>
        <v>650</v>
      </c>
      <c r="H47" s="1141">
        <v>5</v>
      </c>
      <c r="I47" s="1168">
        <f t="shared" si="1"/>
        <v>325</v>
      </c>
      <c r="J47" s="1134"/>
      <c r="K47" s="1168">
        <f t="shared" si="2"/>
        <v>0</v>
      </c>
      <c r="L47" s="1134">
        <v>5</v>
      </c>
      <c r="M47" s="1168">
        <f t="shared" si="3"/>
        <v>325</v>
      </c>
      <c r="N47" s="1134"/>
      <c r="O47" s="1168">
        <f t="shared" si="4"/>
        <v>0</v>
      </c>
    </row>
    <row r="48" spans="1:15" s="1077" customFormat="1">
      <c r="A48" s="480" t="s">
        <v>766</v>
      </c>
      <c r="B48" s="2014" t="s">
        <v>809</v>
      </c>
      <c r="C48" s="2015"/>
      <c r="D48" s="1162">
        <v>65</v>
      </c>
      <c r="E48" s="1158" t="s">
        <v>13</v>
      </c>
      <c r="F48" s="1160">
        <v>10</v>
      </c>
      <c r="G48" s="1164">
        <f t="shared" si="0"/>
        <v>650</v>
      </c>
      <c r="H48" s="1141">
        <v>5</v>
      </c>
      <c r="I48" s="1168">
        <f t="shared" si="1"/>
        <v>325</v>
      </c>
      <c r="J48" s="1134"/>
      <c r="K48" s="1168">
        <f t="shared" si="2"/>
        <v>0</v>
      </c>
      <c r="L48" s="1134">
        <v>5</v>
      </c>
      <c r="M48" s="1168">
        <f t="shared" si="3"/>
        <v>325</v>
      </c>
      <c r="N48" s="1134"/>
      <c r="O48" s="1168">
        <f t="shared" si="4"/>
        <v>0</v>
      </c>
    </row>
    <row r="49" spans="1:15" s="1077" customFormat="1">
      <c r="A49" s="480" t="s">
        <v>767</v>
      </c>
      <c r="B49" s="2014" t="s">
        <v>810</v>
      </c>
      <c r="C49" s="2015"/>
      <c r="D49" s="1162">
        <v>60</v>
      </c>
      <c r="E49" s="1158" t="s">
        <v>161</v>
      </c>
      <c r="F49" s="1160">
        <v>1</v>
      </c>
      <c r="G49" s="1164">
        <f t="shared" si="0"/>
        <v>60</v>
      </c>
      <c r="H49" s="1141">
        <v>1</v>
      </c>
      <c r="I49" s="1168">
        <f t="shared" si="1"/>
        <v>60</v>
      </c>
      <c r="J49" s="1134"/>
      <c r="K49" s="1168">
        <f t="shared" si="2"/>
        <v>0</v>
      </c>
      <c r="L49" s="1134"/>
      <c r="M49" s="1168">
        <f t="shared" si="3"/>
        <v>0</v>
      </c>
      <c r="N49" s="1134"/>
      <c r="O49" s="1168">
        <f t="shared" si="4"/>
        <v>0</v>
      </c>
    </row>
    <row r="50" spans="1:15" s="1077" customFormat="1">
      <c r="A50" s="480" t="s">
        <v>768</v>
      </c>
      <c r="B50" s="2014" t="s">
        <v>811</v>
      </c>
      <c r="C50" s="2015"/>
      <c r="D50" s="1162">
        <v>60</v>
      </c>
      <c r="E50" s="1158" t="s">
        <v>161</v>
      </c>
      <c r="F50" s="1160">
        <v>2</v>
      </c>
      <c r="G50" s="1164">
        <f t="shared" si="0"/>
        <v>120</v>
      </c>
      <c r="H50" s="1141">
        <v>1</v>
      </c>
      <c r="I50" s="1168">
        <f t="shared" si="1"/>
        <v>60</v>
      </c>
      <c r="J50" s="1134"/>
      <c r="K50" s="1168">
        <f t="shared" si="2"/>
        <v>0</v>
      </c>
      <c r="L50" s="1134">
        <v>1</v>
      </c>
      <c r="M50" s="1168">
        <f t="shared" si="3"/>
        <v>60</v>
      </c>
      <c r="N50" s="1134"/>
      <c r="O50" s="1168">
        <f t="shared" si="4"/>
        <v>0</v>
      </c>
    </row>
    <row r="51" spans="1:15" s="1077" customFormat="1">
      <c r="A51" s="480" t="s">
        <v>81</v>
      </c>
      <c r="B51" s="2014" t="s">
        <v>812</v>
      </c>
      <c r="C51" s="2015"/>
      <c r="D51" s="1162">
        <v>150</v>
      </c>
      <c r="E51" s="1158" t="s">
        <v>161</v>
      </c>
      <c r="F51" s="1160">
        <v>2</v>
      </c>
      <c r="G51" s="1164">
        <f t="shared" si="0"/>
        <v>300</v>
      </c>
      <c r="H51" s="1141">
        <v>1</v>
      </c>
      <c r="I51" s="1168">
        <f t="shared" si="1"/>
        <v>150</v>
      </c>
      <c r="J51" s="1134"/>
      <c r="K51" s="1168">
        <f t="shared" si="2"/>
        <v>0</v>
      </c>
      <c r="L51" s="1134">
        <v>1</v>
      </c>
      <c r="M51" s="1168">
        <f t="shared" si="3"/>
        <v>150</v>
      </c>
      <c r="N51" s="1134"/>
      <c r="O51" s="1168">
        <f t="shared" si="4"/>
        <v>0</v>
      </c>
    </row>
    <row r="52" spans="1:15" s="1077" customFormat="1">
      <c r="A52" s="480" t="s">
        <v>769</v>
      </c>
      <c r="B52" s="2014" t="s">
        <v>813</v>
      </c>
      <c r="C52" s="2015"/>
      <c r="D52" s="1162">
        <v>45</v>
      </c>
      <c r="E52" s="1158" t="s">
        <v>13</v>
      </c>
      <c r="F52" s="1160">
        <v>4</v>
      </c>
      <c r="G52" s="1164">
        <f t="shared" si="0"/>
        <v>180</v>
      </c>
      <c r="H52" s="1141">
        <v>2</v>
      </c>
      <c r="I52" s="1168">
        <f t="shared" si="1"/>
        <v>90</v>
      </c>
      <c r="J52" s="1134"/>
      <c r="K52" s="1168">
        <f t="shared" si="2"/>
        <v>0</v>
      </c>
      <c r="L52" s="1134">
        <v>2</v>
      </c>
      <c r="M52" s="1168">
        <f t="shared" si="3"/>
        <v>90</v>
      </c>
      <c r="N52" s="1134"/>
      <c r="O52" s="1168">
        <f t="shared" si="4"/>
        <v>0</v>
      </c>
    </row>
    <row r="53" spans="1:15" s="1077" customFormat="1" ht="24.75" customHeight="1">
      <c r="A53" s="480" t="s">
        <v>770</v>
      </c>
      <c r="B53" s="2018" t="s">
        <v>814</v>
      </c>
      <c r="C53" s="2019"/>
      <c r="D53" s="1162">
        <v>180</v>
      </c>
      <c r="E53" s="1158" t="s">
        <v>266</v>
      </c>
      <c r="F53" s="1160">
        <v>1</v>
      </c>
      <c r="G53" s="1164">
        <f t="shared" si="0"/>
        <v>180</v>
      </c>
      <c r="H53" s="1141">
        <v>1</v>
      </c>
      <c r="I53" s="1168">
        <f t="shared" si="1"/>
        <v>180</v>
      </c>
      <c r="J53" s="1134"/>
      <c r="K53" s="1168">
        <f t="shared" si="2"/>
        <v>0</v>
      </c>
      <c r="L53" s="1134"/>
      <c r="M53" s="1168">
        <f t="shared" si="3"/>
        <v>0</v>
      </c>
      <c r="N53" s="1134"/>
      <c r="O53" s="1168">
        <f t="shared" si="4"/>
        <v>0</v>
      </c>
    </row>
    <row r="54" spans="1:15" s="1077" customFormat="1">
      <c r="A54" s="480" t="s">
        <v>771</v>
      </c>
      <c r="B54" s="2018" t="s">
        <v>815</v>
      </c>
      <c r="C54" s="2019"/>
      <c r="D54" s="1162">
        <v>180</v>
      </c>
      <c r="E54" s="1158" t="s">
        <v>266</v>
      </c>
      <c r="F54" s="1160">
        <v>1</v>
      </c>
      <c r="G54" s="1164">
        <f t="shared" si="0"/>
        <v>180</v>
      </c>
      <c r="H54" s="1141"/>
      <c r="I54" s="1168">
        <f t="shared" si="1"/>
        <v>0</v>
      </c>
      <c r="J54" s="1134">
        <v>1</v>
      </c>
      <c r="K54" s="1168">
        <f t="shared" si="2"/>
        <v>180</v>
      </c>
      <c r="L54" s="1134"/>
      <c r="M54" s="1168">
        <f t="shared" si="3"/>
        <v>0</v>
      </c>
      <c r="N54" s="1134"/>
      <c r="O54" s="1168">
        <f t="shared" si="4"/>
        <v>0</v>
      </c>
    </row>
    <row r="55" spans="1:15" s="1077" customFormat="1">
      <c r="A55" s="480" t="s">
        <v>82</v>
      </c>
      <c r="B55" s="2031" t="s">
        <v>333</v>
      </c>
      <c r="C55" s="2032"/>
      <c r="D55" s="1162">
        <v>18</v>
      </c>
      <c r="E55" s="1158" t="s">
        <v>13</v>
      </c>
      <c r="F55" s="1160">
        <v>7</v>
      </c>
      <c r="G55" s="1164">
        <f t="shared" si="0"/>
        <v>126</v>
      </c>
      <c r="H55" s="1141">
        <v>3</v>
      </c>
      <c r="I55" s="1168">
        <f t="shared" si="1"/>
        <v>54</v>
      </c>
      <c r="J55" s="1134">
        <v>1</v>
      </c>
      <c r="K55" s="1168">
        <f t="shared" si="2"/>
        <v>18</v>
      </c>
      <c r="L55" s="1134">
        <v>1</v>
      </c>
      <c r="M55" s="1168">
        <f t="shared" si="3"/>
        <v>18</v>
      </c>
      <c r="N55" s="1134">
        <v>2</v>
      </c>
      <c r="O55" s="1168">
        <f t="shared" si="4"/>
        <v>36</v>
      </c>
    </row>
    <row r="56" spans="1:15" s="1077" customFormat="1">
      <c r="A56" s="480" t="s">
        <v>772</v>
      </c>
      <c r="B56" s="2020" t="s">
        <v>816</v>
      </c>
      <c r="C56" s="2021"/>
      <c r="D56" s="1162">
        <v>520</v>
      </c>
      <c r="E56" s="1158" t="s">
        <v>13</v>
      </c>
      <c r="F56" s="1160">
        <v>2</v>
      </c>
      <c r="G56" s="1164">
        <f t="shared" si="0"/>
        <v>1040</v>
      </c>
      <c r="H56" s="1141">
        <v>2</v>
      </c>
      <c r="I56" s="1168">
        <f t="shared" si="1"/>
        <v>1040</v>
      </c>
      <c r="J56" s="1134"/>
      <c r="K56" s="1168">
        <f t="shared" si="2"/>
        <v>0</v>
      </c>
      <c r="L56" s="1134"/>
      <c r="M56" s="1168">
        <f t="shared" si="3"/>
        <v>0</v>
      </c>
      <c r="N56" s="1134"/>
      <c r="O56" s="1168">
        <f t="shared" si="4"/>
        <v>0</v>
      </c>
    </row>
    <row r="57" spans="1:15" s="1077" customFormat="1">
      <c r="A57" s="480" t="s">
        <v>83</v>
      </c>
      <c r="B57" s="2020" t="s">
        <v>310</v>
      </c>
      <c r="C57" s="2021"/>
      <c r="D57" s="1162">
        <v>10</v>
      </c>
      <c r="E57" s="1158" t="s">
        <v>13</v>
      </c>
      <c r="F57" s="1160">
        <v>72</v>
      </c>
      <c r="G57" s="1164">
        <f t="shared" si="0"/>
        <v>720</v>
      </c>
      <c r="H57" s="1141">
        <v>24</v>
      </c>
      <c r="I57" s="1168">
        <f t="shared" si="1"/>
        <v>240</v>
      </c>
      <c r="J57" s="1141">
        <v>12</v>
      </c>
      <c r="K57" s="1168">
        <f t="shared" si="2"/>
        <v>120</v>
      </c>
      <c r="L57" s="1134">
        <v>24</v>
      </c>
      <c r="M57" s="1168">
        <f t="shared" si="3"/>
        <v>240</v>
      </c>
      <c r="N57" s="1167">
        <v>12</v>
      </c>
      <c r="O57" s="1168">
        <f t="shared" si="4"/>
        <v>120</v>
      </c>
    </row>
    <row r="58" spans="1:15" s="1077" customFormat="1">
      <c r="A58" s="480" t="s">
        <v>84</v>
      </c>
      <c r="B58" s="2020" t="s">
        <v>817</v>
      </c>
      <c r="C58" s="2021"/>
      <c r="D58" s="1162">
        <v>75</v>
      </c>
      <c r="E58" s="1158" t="s">
        <v>266</v>
      </c>
      <c r="F58" s="1160">
        <v>13</v>
      </c>
      <c r="G58" s="1164">
        <f t="shared" si="0"/>
        <v>975</v>
      </c>
      <c r="H58" s="1141">
        <v>4</v>
      </c>
      <c r="I58" s="1168">
        <f t="shared" si="1"/>
        <v>300</v>
      </c>
      <c r="J58" s="1134">
        <v>3</v>
      </c>
      <c r="K58" s="1168">
        <f t="shared" si="2"/>
        <v>225</v>
      </c>
      <c r="L58" s="1134">
        <v>3</v>
      </c>
      <c r="M58" s="1168">
        <f t="shared" si="3"/>
        <v>225</v>
      </c>
      <c r="N58" s="1134">
        <v>3</v>
      </c>
      <c r="O58" s="1168">
        <f t="shared" si="4"/>
        <v>225</v>
      </c>
    </row>
    <row r="59" spans="1:15" s="1077" customFormat="1">
      <c r="A59" s="480" t="s">
        <v>90</v>
      </c>
      <c r="B59" s="2020" t="s">
        <v>818</v>
      </c>
      <c r="C59" s="2021"/>
      <c r="D59" s="1162">
        <v>40</v>
      </c>
      <c r="E59" s="1158" t="s">
        <v>13</v>
      </c>
      <c r="F59" s="1160">
        <v>12</v>
      </c>
      <c r="G59" s="1164">
        <f t="shared" si="0"/>
        <v>480</v>
      </c>
      <c r="H59" s="1141">
        <v>3</v>
      </c>
      <c r="I59" s="1168">
        <f t="shared" si="1"/>
        <v>120</v>
      </c>
      <c r="J59" s="1134">
        <v>3</v>
      </c>
      <c r="K59" s="1168">
        <f t="shared" si="2"/>
        <v>120</v>
      </c>
      <c r="L59" s="1134">
        <v>3</v>
      </c>
      <c r="M59" s="1168">
        <f t="shared" si="3"/>
        <v>120</v>
      </c>
      <c r="N59" s="1134">
        <v>3</v>
      </c>
      <c r="O59" s="1168">
        <f t="shared" si="4"/>
        <v>120</v>
      </c>
    </row>
    <row r="60" spans="1:15" s="1077" customFormat="1">
      <c r="A60" s="480" t="s">
        <v>92</v>
      </c>
      <c r="B60" s="2020" t="s">
        <v>592</v>
      </c>
      <c r="C60" s="2021"/>
      <c r="D60" s="1162">
        <v>185</v>
      </c>
      <c r="E60" s="1158" t="s">
        <v>266</v>
      </c>
      <c r="F60" s="1160">
        <v>4</v>
      </c>
      <c r="G60" s="1164">
        <f t="shared" si="0"/>
        <v>740</v>
      </c>
      <c r="H60" s="1141">
        <v>1</v>
      </c>
      <c r="I60" s="1168">
        <f t="shared" si="1"/>
        <v>185</v>
      </c>
      <c r="J60" s="1134">
        <v>1</v>
      </c>
      <c r="K60" s="1168">
        <f t="shared" si="2"/>
        <v>185</v>
      </c>
      <c r="L60" s="1134">
        <v>1</v>
      </c>
      <c r="M60" s="1168">
        <f t="shared" si="3"/>
        <v>185</v>
      </c>
      <c r="N60" s="1134">
        <v>1</v>
      </c>
      <c r="O60" s="1168">
        <f t="shared" si="4"/>
        <v>185</v>
      </c>
    </row>
    <row r="61" spans="1:15" s="1077" customFormat="1">
      <c r="A61" s="480" t="s">
        <v>94</v>
      </c>
      <c r="B61" s="2020" t="s">
        <v>819</v>
      </c>
      <c r="C61" s="2021"/>
      <c r="D61" s="1162">
        <v>120</v>
      </c>
      <c r="E61" s="1158" t="s">
        <v>266</v>
      </c>
      <c r="F61" s="1160">
        <v>4</v>
      </c>
      <c r="G61" s="1164">
        <f t="shared" si="0"/>
        <v>480</v>
      </c>
      <c r="H61" s="1141">
        <v>1</v>
      </c>
      <c r="I61" s="1168">
        <f t="shared" si="1"/>
        <v>120</v>
      </c>
      <c r="J61" s="1134">
        <v>1</v>
      </c>
      <c r="K61" s="1168">
        <f t="shared" si="2"/>
        <v>120</v>
      </c>
      <c r="L61" s="1134">
        <v>1</v>
      </c>
      <c r="M61" s="1168">
        <f t="shared" si="3"/>
        <v>120</v>
      </c>
      <c r="N61" s="1134">
        <v>1</v>
      </c>
      <c r="O61" s="1168">
        <f t="shared" si="4"/>
        <v>120</v>
      </c>
    </row>
    <row r="62" spans="1:15" s="1077" customFormat="1">
      <c r="A62" s="480" t="s">
        <v>96</v>
      </c>
      <c r="B62" s="2020" t="s">
        <v>581</v>
      </c>
      <c r="C62" s="2021"/>
      <c r="D62" s="1162">
        <v>82</v>
      </c>
      <c r="E62" s="1158" t="s">
        <v>13</v>
      </c>
      <c r="F62" s="1160">
        <v>6</v>
      </c>
      <c r="G62" s="1164">
        <f t="shared" si="0"/>
        <v>492</v>
      </c>
      <c r="H62" s="1141">
        <v>3</v>
      </c>
      <c r="I62" s="1168">
        <f t="shared" si="1"/>
        <v>246</v>
      </c>
      <c r="J62" s="1134">
        <v>1</v>
      </c>
      <c r="K62" s="1168">
        <f t="shared" si="2"/>
        <v>82</v>
      </c>
      <c r="L62" s="1134">
        <v>1</v>
      </c>
      <c r="M62" s="1168">
        <f t="shared" si="3"/>
        <v>82</v>
      </c>
      <c r="N62" s="1134">
        <v>1</v>
      </c>
      <c r="O62" s="1168">
        <f t="shared" si="4"/>
        <v>82</v>
      </c>
    </row>
    <row r="63" spans="1:15" s="1077" customFormat="1">
      <c r="A63" s="480" t="s">
        <v>98</v>
      </c>
      <c r="B63" s="2020" t="s">
        <v>820</v>
      </c>
      <c r="C63" s="2021"/>
      <c r="D63" s="1162">
        <v>38</v>
      </c>
      <c r="E63" s="1158" t="s">
        <v>13</v>
      </c>
      <c r="F63" s="1160">
        <v>12</v>
      </c>
      <c r="G63" s="1164">
        <f t="shared" si="0"/>
        <v>456</v>
      </c>
      <c r="H63" s="1141">
        <v>3</v>
      </c>
      <c r="I63" s="1168">
        <f t="shared" si="1"/>
        <v>114</v>
      </c>
      <c r="J63" s="1134">
        <v>3</v>
      </c>
      <c r="K63" s="1168">
        <f t="shared" si="2"/>
        <v>114</v>
      </c>
      <c r="L63" s="1134">
        <v>3</v>
      </c>
      <c r="M63" s="1168">
        <f t="shared" si="3"/>
        <v>114</v>
      </c>
      <c r="N63" s="1134">
        <v>3</v>
      </c>
      <c r="O63" s="1168">
        <f t="shared" si="4"/>
        <v>114</v>
      </c>
    </row>
    <row r="64" spans="1:15" s="1077" customFormat="1">
      <c r="A64" s="480" t="s">
        <v>100</v>
      </c>
      <c r="B64" s="2020" t="s">
        <v>821</v>
      </c>
      <c r="C64" s="2021"/>
      <c r="D64" s="1162">
        <v>150</v>
      </c>
      <c r="E64" s="1158" t="s">
        <v>13</v>
      </c>
      <c r="F64" s="1160">
        <v>8</v>
      </c>
      <c r="G64" s="1164">
        <f t="shared" si="0"/>
        <v>1200</v>
      </c>
      <c r="H64" s="1141">
        <v>8</v>
      </c>
      <c r="I64" s="1168">
        <f t="shared" si="1"/>
        <v>1200</v>
      </c>
      <c r="J64" s="1134"/>
      <c r="K64" s="1168">
        <f t="shared" si="2"/>
        <v>0</v>
      </c>
      <c r="L64" s="1134"/>
      <c r="M64" s="1168">
        <f t="shared" si="3"/>
        <v>0</v>
      </c>
      <c r="N64" s="1134"/>
      <c r="O64" s="1168">
        <f t="shared" si="4"/>
        <v>0</v>
      </c>
    </row>
    <row r="65" spans="1:15" s="1077" customFormat="1">
      <c r="A65" s="480" t="s">
        <v>102</v>
      </c>
      <c r="B65" s="2020" t="s">
        <v>822</v>
      </c>
      <c r="C65" s="2021"/>
      <c r="D65" s="1162">
        <v>10</v>
      </c>
      <c r="E65" s="1158" t="s">
        <v>13</v>
      </c>
      <c r="F65" s="1160">
        <v>10</v>
      </c>
      <c r="G65" s="1164">
        <f t="shared" si="0"/>
        <v>100</v>
      </c>
      <c r="H65" s="1141">
        <v>10</v>
      </c>
      <c r="I65" s="1168">
        <f t="shared" si="1"/>
        <v>100</v>
      </c>
      <c r="J65" s="1134"/>
      <c r="K65" s="1168">
        <f t="shared" si="2"/>
        <v>0</v>
      </c>
      <c r="L65" s="1134"/>
      <c r="M65" s="1168">
        <f t="shared" si="3"/>
        <v>0</v>
      </c>
      <c r="N65" s="1134"/>
      <c r="O65" s="1168">
        <f t="shared" si="4"/>
        <v>0</v>
      </c>
    </row>
    <row r="66" spans="1:15" s="1077" customFormat="1">
      <c r="A66" s="480" t="s">
        <v>104</v>
      </c>
      <c r="B66" s="2020" t="s">
        <v>823</v>
      </c>
      <c r="C66" s="2021"/>
      <c r="D66" s="1162">
        <v>6</v>
      </c>
      <c r="E66" s="1158" t="s">
        <v>13</v>
      </c>
      <c r="F66" s="1160">
        <v>20</v>
      </c>
      <c r="G66" s="1164">
        <f t="shared" si="0"/>
        <v>120</v>
      </c>
      <c r="H66" s="1141">
        <v>20</v>
      </c>
      <c r="I66" s="1168">
        <f t="shared" si="1"/>
        <v>120</v>
      </c>
      <c r="J66" s="1134"/>
      <c r="K66" s="1168">
        <f t="shared" si="2"/>
        <v>0</v>
      </c>
      <c r="L66" s="1134"/>
      <c r="M66" s="1168">
        <f t="shared" si="3"/>
        <v>0</v>
      </c>
      <c r="N66" s="1134"/>
      <c r="O66" s="1168">
        <f t="shared" si="4"/>
        <v>0</v>
      </c>
    </row>
    <row r="67" spans="1:15" s="1077" customFormat="1">
      <c r="A67" s="480" t="s">
        <v>106</v>
      </c>
      <c r="B67" s="2020" t="s">
        <v>107</v>
      </c>
      <c r="C67" s="2021"/>
      <c r="D67" s="1162">
        <v>20</v>
      </c>
      <c r="E67" s="1158" t="s">
        <v>13</v>
      </c>
      <c r="F67" s="1160">
        <v>2</v>
      </c>
      <c r="G67" s="1164">
        <f t="shared" si="0"/>
        <v>40</v>
      </c>
      <c r="H67" s="1141">
        <v>2</v>
      </c>
      <c r="I67" s="1168">
        <f t="shared" si="1"/>
        <v>40</v>
      </c>
      <c r="J67" s="1134"/>
      <c r="K67" s="1168">
        <f t="shared" si="2"/>
        <v>0</v>
      </c>
      <c r="L67" s="1134"/>
      <c r="M67" s="1168">
        <f t="shared" si="3"/>
        <v>0</v>
      </c>
      <c r="N67" s="1134"/>
      <c r="O67" s="1168">
        <f t="shared" si="4"/>
        <v>0</v>
      </c>
    </row>
    <row r="68" spans="1:15" s="1077" customFormat="1">
      <c r="A68" s="480" t="s">
        <v>108</v>
      </c>
      <c r="B68" s="2020" t="s">
        <v>824</v>
      </c>
      <c r="C68" s="2021"/>
      <c r="D68" s="1162">
        <v>100</v>
      </c>
      <c r="E68" s="1158" t="s">
        <v>13</v>
      </c>
      <c r="F68" s="1160">
        <v>1</v>
      </c>
      <c r="G68" s="1164">
        <f t="shared" si="0"/>
        <v>100</v>
      </c>
      <c r="H68" s="1141">
        <v>1</v>
      </c>
      <c r="I68" s="1168">
        <f t="shared" si="1"/>
        <v>100</v>
      </c>
      <c r="J68" s="1134"/>
      <c r="K68" s="1168">
        <f t="shared" si="2"/>
        <v>0</v>
      </c>
      <c r="L68" s="1134"/>
      <c r="M68" s="1168">
        <f t="shared" si="3"/>
        <v>0</v>
      </c>
      <c r="N68" s="1134"/>
      <c r="O68" s="1168">
        <f t="shared" si="4"/>
        <v>0</v>
      </c>
    </row>
    <row r="69" spans="1:15" s="1077" customFormat="1">
      <c r="A69" s="480" t="s">
        <v>110</v>
      </c>
      <c r="B69" s="2020" t="s">
        <v>825</v>
      </c>
      <c r="C69" s="2021"/>
      <c r="D69" s="1162">
        <v>200</v>
      </c>
      <c r="E69" s="1158" t="s">
        <v>829</v>
      </c>
      <c r="F69" s="1160">
        <v>23</v>
      </c>
      <c r="G69" s="1164">
        <f t="shared" si="0"/>
        <v>4600</v>
      </c>
      <c r="H69" s="1141">
        <v>23</v>
      </c>
      <c r="I69" s="1168">
        <f t="shared" si="1"/>
        <v>4600</v>
      </c>
      <c r="J69" s="1134"/>
      <c r="K69" s="1168">
        <f t="shared" si="2"/>
        <v>0</v>
      </c>
      <c r="L69" s="1134"/>
      <c r="M69" s="1168">
        <f t="shared" si="3"/>
        <v>0</v>
      </c>
      <c r="N69" s="1134"/>
      <c r="O69" s="1168">
        <f t="shared" si="4"/>
        <v>0</v>
      </c>
    </row>
    <row r="70" spans="1:15" s="1077" customFormat="1">
      <c r="A70" s="480" t="s">
        <v>112</v>
      </c>
      <c r="B70" s="2020" t="s">
        <v>826</v>
      </c>
      <c r="C70" s="2021"/>
      <c r="D70" s="1162">
        <v>500</v>
      </c>
      <c r="E70" s="1158" t="s">
        <v>13</v>
      </c>
      <c r="F70" s="1160">
        <v>5</v>
      </c>
      <c r="G70" s="1164">
        <f t="shared" si="0"/>
        <v>2500</v>
      </c>
      <c r="H70" s="1141">
        <v>5</v>
      </c>
      <c r="I70" s="1168">
        <f t="shared" si="1"/>
        <v>2500</v>
      </c>
      <c r="J70" s="1134"/>
      <c r="K70" s="1168">
        <f t="shared" si="2"/>
        <v>0</v>
      </c>
      <c r="L70" s="1134"/>
      <c r="M70" s="1168">
        <f t="shared" si="3"/>
        <v>0</v>
      </c>
      <c r="N70" s="1134"/>
      <c r="O70" s="1168">
        <f t="shared" si="4"/>
        <v>0</v>
      </c>
    </row>
    <row r="71" spans="1:15" s="1077" customFormat="1">
      <c r="A71" s="480" t="s">
        <v>114</v>
      </c>
      <c r="B71" s="2020" t="s">
        <v>827</v>
      </c>
      <c r="C71" s="2021"/>
      <c r="D71" s="1162">
        <v>75</v>
      </c>
      <c r="E71" s="1158" t="s">
        <v>161</v>
      </c>
      <c r="F71" s="1160">
        <v>1</v>
      </c>
      <c r="G71" s="1164">
        <f t="shared" si="0"/>
        <v>75</v>
      </c>
      <c r="H71" s="1141">
        <v>1</v>
      </c>
      <c r="I71" s="1168">
        <f t="shared" si="1"/>
        <v>75</v>
      </c>
      <c r="J71" s="1134"/>
      <c r="K71" s="1168">
        <f t="shared" si="2"/>
        <v>0</v>
      </c>
      <c r="L71" s="1134"/>
      <c r="M71" s="1168">
        <f t="shared" si="3"/>
        <v>0</v>
      </c>
      <c r="N71" s="1134"/>
      <c r="O71" s="1168">
        <f t="shared" si="4"/>
        <v>0</v>
      </c>
    </row>
    <row r="72" spans="1:15" s="1077" customFormat="1">
      <c r="A72" s="480" t="s">
        <v>116</v>
      </c>
      <c r="B72" s="2020" t="s">
        <v>828</v>
      </c>
      <c r="C72" s="2021"/>
      <c r="D72" s="1162">
        <v>25</v>
      </c>
      <c r="E72" s="1158" t="s">
        <v>13</v>
      </c>
      <c r="F72" s="1160">
        <v>23</v>
      </c>
      <c r="G72" s="1164">
        <f t="shared" si="0"/>
        <v>575</v>
      </c>
      <c r="H72" s="1141">
        <v>23</v>
      </c>
      <c r="I72" s="1168">
        <f t="shared" si="1"/>
        <v>575</v>
      </c>
      <c r="J72" s="1134"/>
      <c r="K72" s="1168">
        <f t="shared" si="2"/>
        <v>0</v>
      </c>
      <c r="L72" s="1134"/>
      <c r="M72" s="1168">
        <f t="shared" si="3"/>
        <v>0</v>
      </c>
      <c r="N72" s="1134"/>
      <c r="O72" s="1168">
        <f t="shared" si="4"/>
        <v>0</v>
      </c>
    </row>
    <row r="73" spans="1:15" ht="15.6">
      <c r="A73" s="480" t="s">
        <v>773</v>
      </c>
      <c r="B73" s="2016"/>
      <c r="C73" s="2017"/>
      <c r="D73" s="453"/>
      <c r="E73" s="54"/>
      <c r="F73" s="53"/>
      <c r="G73" s="55"/>
      <c r="H73" s="56"/>
      <c r="I73" s="57"/>
      <c r="J73" s="56"/>
      <c r="K73" s="57"/>
      <c r="L73" s="56"/>
      <c r="M73" s="57"/>
      <c r="N73" s="56"/>
      <c r="O73" s="57"/>
    </row>
    <row r="74" spans="1:15" ht="16.2" thickBot="1">
      <c r="A74" s="64"/>
      <c r="B74" s="1550" t="s">
        <v>64</v>
      </c>
      <c r="C74" s="1551"/>
      <c r="D74" s="483"/>
      <c r="E74" s="484"/>
      <c r="F74" s="485"/>
      <c r="G74" s="486">
        <f>SUM(G13:G73)</f>
        <v>100000</v>
      </c>
      <c r="H74" s="487"/>
      <c r="I74" s="487">
        <f>SUM(I13:I73)</f>
        <v>38514</v>
      </c>
      <c r="J74" s="487"/>
      <c r="K74" s="487">
        <f>SUM(K13:K73)</f>
        <v>14657</v>
      </c>
      <c r="L74" s="487"/>
      <c r="M74" s="487">
        <f>SUM(M13:M73)</f>
        <v>30561</v>
      </c>
      <c r="N74" s="487"/>
      <c r="O74" s="488">
        <f>SUM(O13:O73)</f>
        <v>16268</v>
      </c>
    </row>
    <row r="75" spans="1:15" ht="16.2" thickTop="1">
      <c r="A75" s="1974"/>
      <c r="B75" s="1975"/>
      <c r="C75" s="1975"/>
      <c r="D75" s="1975"/>
      <c r="E75" s="1975"/>
      <c r="F75" s="1975"/>
      <c r="G75" s="1975"/>
      <c r="H75" s="1975"/>
      <c r="I75" s="1975"/>
      <c r="J75" s="1975"/>
      <c r="K75" s="1975"/>
      <c r="L75" s="1975"/>
      <c r="M75" s="68"/>
      <c r="N75" s="68"/>
      <c r="O75" s="69"/>
    </row>
    <row r="76" spans="1:15" ht="15.6">
      <c r="A76" s="70"/>
      <c r="B76" s="71" t="s">
        <v>17</v>
      </c>
      <c r="C76" s="38"/>
      <c r="D76" s="38"/>
      <c r="E76" s="38"/>
      <c r="F76" s="38"/>
      <c r="G76" s="72"/>
      <c r="H76" s="38"/>
      <c r="I76" s="38"/>
      <c r="J76" s="38"/>
      <c r="K76" s="38"/>
      <c r="L76" s="38"/>
      <c r="M76" s="35"/>
      <c r="N76" s="35"/>
      <c r="O76" s="69"/>
    </row>
    <row r="77" spans="1:15" ht="15.6">
      <c r="A77" s="70"/>
      <c r="B77" s="38"/>
      <c r="C77" s="38"/>
      <c r="D77" s="38"/>
      <c r="E77" s="38"/>
      <c r="F77" s="38"/>
      <c r="G77" s="72"/>
      <c r="H77" s="38"/>
      <c r="I77" s="38"/>
      <c r="J77" s="38"/>
      <c r="K77" s="38"/>
      <c r="L77" s="38"/>
      <c r="M77" s="35"/>
      <c r="N77" s="35"/>
      <c r="O77" s="69"/>
    </row>
    <row r="78" spans="1:15" ht="15.6">
      <c r="A78" s="1976"/>
      <c r="B78" s="1977"/>
      <c r="C78" s="1977"/>
      <c r="D78" s="1977"/>
      <c r="E78" s="1977"/>
      <c r="F78" s="1977"/>
      <c r="G78" s="1977"/>
      <c r="H78" s="1977"/>
      <c r="I78" s="73" t="s">
        <v>65</v>
      </c>
      <c r="J78" s="73"/>
      <c r="K78" s="2026" t="s">
        <v>765</v>
      </c>
      <c r="L78" s="2026"/>
      <c r="M78" s="2026"/>
      <c r="N78" s="35"/>
      <c r="O78" s="69"/>
    </row>
    <row r="79" spans="1:15">
      <c r="A79" s="1522"/>
      <c r="B79" s="1523"/>
      <c r="C79" s="1523"/>
      <c r="D79" s="1523"/>
      <c r="E79" s="1523"/>
      <c r="F79" s="1523"/>
      <c r="G79" s="1523"/>
      <c r="H79" s="1523"/>
      <c r="I79" s="74"/>
      <c r="J79" s="74"/>
      <c r="K79" s="1518" t="s">
        <v>321</v>
      </c>
      <c r="L79" s="1518"/>
      <c r="M79" s="1518"/>
      <c r="N79" s="35"/>
      <c r="O79" s="69"/>
    </row>
    <row r="80" spans="1:15">
      <c r="A80" s="75"/>
      <c r="B80" s="76"/>
      <c r="C80" s="76"/>
      <c r="D80" s="1525"/>
      <c r="E80" s="1525"/>
      <c r="F80" s="1525"/>
      <c r="G80" s="1525"/>
      <c r="H80" s="1525"/>
      <c r="I80" s="76"/>
      <c r="J80" s="76"/>
      <c r="K80" s="76"/>
      <c r="L80" s="76"/>
      <c r="M80" s="77"/>
      <c r="N80" s="77"/>
      <c r="O80" s="78"/>
    </row>
    <row r="81" spans="1:15">
      <c r="A81" s="80"/>
      <c r="B81" s="80"/>
      <c r="C81" s="80"/>
      <c r="D81" s="445"/>
      <c r="E81" s="445"/>
      <c r="F81" s="445"/>
      <c r="G81" s="445"/>
      <c r="H81" s="445"/>
      <c r="I81" s="80"/>
      <c r="J81" s="80"/>
      <c r="K81" s="80"/>
      <c r="L81" s="80"/>
      <c r="M81" s="35"/>
      <c r="N81" s="35"/>
      <c r="O81" s="35"/>
    </row>
    <row r="82" spans="1:15">
      <c r="A82" s="447" t="s">
        <v>18</v>
      </c>
      <c r="B82" s="68"/>
      <c r="C82" s="68"/>
      <c r="D82" s="68"/>
      <c r="E82" s="68"/>
      <c r="F82" s="68"/>
      <c r="G82" s="454"/>
      <c r="H82" s="68"/>
      <c r="I82" s="68"/>
      <c r="J82" s="68"/>
      <c r="K82" s="68"/>
      <c r="L82" s="68"/>
      <c r="M82" s="68"/>
      <c r="N82" s="68"/>
      <c r="O82" s="90"/>
    </row>
    <row r="83" spans="1:15">
      <c r="A83" s="81"/>
      <c r="B83" s="35"/>
      <c r="C83" s="35"/>
      <c r="D83" s="35"/>
      <c r="E83" s="35"/>
      <c r="F83" s="35"/>
      <c r="G83" s="82"/>
      <c r="H83" s="35"/>
      <c r="I83" s="35"/>
      <c r="J83" s="35"/>
      <c r="K83" s="35"/>
      <c r="L83" s="35"/>
      <c r="M83" s="35"/>
      <c r="N83" s="35"/>
      <c r="O83" s="69"/>
    </row>
    <row r="84" spans="1:15">
      <c r="A84" s="1512" t="s">
        <v>19</v>
      </c>
      <c r="B84" s="1513"/>
      <c r="C84" s="1513"/>
      <c r="D84" s="1513"/>
      <c r="E84" s="1513"/>
      <c r="F84" s="1513"/>
      <c r="G84" s="1513"/>
      <c r="H84" s="1513"/>
      <c r="I84" s="1513"/>
      <c r="J84" s="1513"/>
      <c r="K84" s="1513"/>
      <c r="L84" s="1513"/>
      <c r="M84" s="1513"/>
      <c r="N84" s="1513"/>
      <c r="O84" s="1514"/>
    </row>
    <row r="85" spans="1:15">
      <c r="A85" s="1512" t="s">
        <v>20</v>
      </c>
      <c r="B85" s="1513"/>
      <c r="C85" s="1513"/>
      <c r="D85" s="1513"/>
      <c r="E85" s="1513"/>
      <c r="F85" s="1513"/>
      <c r="G85" s="1513"/>
      <c r="H85" s="1513"/>
      <c r="I85" s="1513"/>
      <c r="J85" s="1513"/>
      <c r="K85" s="1513"/>
      <c r="L85" s="1513"/>
      <c r="M85" s="1513"/>
      <c r="N85" s="1513"/>
      <c r="O85" s="1514"/>
    </row>
    <row r="86" spans="1:15">
      <c r="A86" s="476"/>
      <c r="B86" s="459"/>
      <c r="C86" s="459"/>
      <c r="D86" s="459"/>
      <c r="E86" s="459"/>
      <c r="F86" s="459"/>
      <c r="G86" s="477"/>
      <c r="H86" s="459"/>
      <c r="I86" s="459"/>
      <c r="J86" s="459"/>
      <c r="K86" s="459"/>
      <c r="L86" s="459"/>
      <c r="M86" s="459"/>
      <c r="N86" s="459"/>
      <c r="O86" s="478"/>
    </row>
    <row r="87" spans="1:15">
      <c r="A87" s="476" t="s">
        <v>21</v>
      </c>
      <c r="B87" s="459"/>
      <c r="C87" s="71" t="s">
        <v>22</v>
      </c>
      <c r="D87" s="459"/>
      <c r="E87" s="459"/>
      <c r="F87" s="459"/>
      <c r="G87" s="477"/>
      <c r="H87" s="459"/>
      <c r="I87" s="459"/>
      <c r="J87" s="459"/>
      <c r="K87" s="459"/>
      <c r="L87" s="459"/>
      <c r="M87" s="459"/>
      <c r="N87" s="459"/>
      <c r="O87" s="478"/>
    </row>
    <row r="88" spans="1:15">
      <c r="A88" s="462" t="s">
        <v>23</v>
      </c>
      <c r="B88" s="463"/>
      <c r="C88" s="464"/>
      <c r="D88" s="463"/>
      <c r="E88" s="463"/>
      <c r="F88" s="463"/>
      <c r="G88" s="479" t="s">
        <v>1</v>
      </c>
      <c r="H88" s="463"/>
      <c r="I88" s="463"/>
      <c r="J88" s="463"/>
      <c r="K88" s="463"/>
      <c r="L88" s="1532" t="s">
        <v>24</v>
      </c>
      <c r="M88" s="1533"/>
      <c r="N88" s="1533"/>
      <c r="O88" s="1534"/>
    </row>
    <row r="89" spans="1:15">
      <c r="A89" s="465" t="str">
        <f>A8</f>
        <v>Department/ Office: Municipal Accounting Office</v>
      </c>
      <c r="B89" s="466"/>
      <c r="C89" s="466"/>
      <c r="D89" s="459"/>
      <c r="E89" s="459"/>
      <c r="F89" s="459"/>
      <c r="G89" s="467" t="s">
        <v>2</v>
      </c>
      <c r="H89" s="468" t="s">
        <v>3</v>
      </c>
      <c r="I89" s="469"/>
      <c r="J89" s="1535" t="s">
        <v>4</v>
      </c>
      <c r="K89" s="1536"/>
      <c r="L89" s="1537" t="s">
        <v>25</v>
      </c>
      <c r="M89" s="1538"/>
      <c r="N89" s="1538"/>
      <c r="O89" s="1539"/>
    </row>
    <row r="90" spans="1:15">
      <c r="A90" s="1540" t="s">
        <v>26</v>
      </c>
      <c r="B90" s="1526" t="s">
        <v>6</v>
      </c>
      <c r="C90" s="1527"/>
      <c r="D90" s="470"/>
      <c r="E90" s="1543"/>
      <c r="F90" s="1544"/>
      <c r="G90" s="470"/>
      <c r="H90" s="1545" t="s">
        <v>27</v>
      </c>
      <c r="I90" s="1546"/>
      <c r="J90" s="1546"/>
      <c r="K90" s="1546"/>
      <c r="L90" s="1546"/>
      <c r="M90" s="1546"/>
      <c r="N90" s="1546"/>
      <c r="O90" s="1547"/>
    </row>
    <row r="91" spans="1:15">
      <c r="A91" s="1541"/>
      <c r="B91" s="1528"/>
      <c r="C91" s="1529"/>
      <c r="D91" s="471" t="s">
        <v>7</v>
      </c>
      <c r="E91" s="1528" t="s">
        <v>28</v>
      </c>
      <c r="F91" s="1529"/>
      <c r="G91" s="472" t="s">
        <v>8</v>
      </c>
      <c r="H91" s="1548" t="s">
        <v>29</v>
      </c>
      <c r="I91" s="1549"/>
      <c r="J91" s="1548" t="s">
        <v>30</v>
      </c>
      <c r="K91" s="1549"/>
      <c r="L91" s="1548" t="s">
        <v>31</v>
      </c>
      <c r="M91" s="1549"/>
      <c r="N91" s="1548" t="s">
        <v>32</v>
      </c>
      <c r="O91" s="1549"/>
    </row>
    <row r="92" spans="1:15">
      <c r="A92" s="1542"/>
      <c r="B92" s="1530"/>
      <c r="C92" s="1531"/>
      <c r="D92" s="473"/>
      <c r="E92" s="1530"/>
      <c r="F92" s="1531"/>
      <c r="G92" s="474"/>
      <c r="H92" s="475" t="s">
        <v>9</v>
      </c>
      <c r="I92" s="475" t="s">
        <v>10</v>
      </c>
      <c r="J92" s="475" t="s">
        <v>9</v>
      </c>
      <c r="K92" s="475" t="s">
        <v>10</v>
      </c>
      <c r="L92" s="475" t="s">
        <v>9</v>
      </c>
      <c r="M92" s="475" t="s">
        <v>10</v>
      </c>
      <c r="N92" s="475" t="s">
        <v>67</v>
      </c>
      <c r="O92" s="475" t="s">
        <v>10</v>
      </c>
    </row>
    <row r="93" spans="1:15" s="1" customFormat="1">
      <c r="A93" s="480"/>
      <c r="B93" s="2029" t="s">
        <v>830</v>
      </c>
      <c r="C93" s="2030"/>
      <c r="D93" s="1162">
        <v>1000</v>
      </c>
      <c r="E93" s="1160">
        <v>12</v>
      </c>
      <c r="F93" s="1158" t="s">
        <v>311</v>
      </c>
      <c r="G93" s="1164">
        <f>D93*E93</f>
        <v>12000</v>
      </c>
      <c r="H93" s="1171">
        <v>3</v>
      </c>
      <c r="I93" s="1168">
        <f>D93*H93</f>
        <v>3000</v>
      </c>
      <c r="J93" s="1171">
        <v>3</v>
      </c>
      <c r="K93" s="1168">
        <f>D93*J93</f>
        <v>3000</v>
      </c>
      <c r="L93" s="1171">
        <v>3</v>
      </c>
      <c r="M93" s="1168">
        <v>3000</v>
      </c>
      <c r="N93" s="1171">
        <v>3</v>
      </c>
      <c r="O93" s="1168">
        <v>3000</v>
      </c>
    </row>
    <row r="94" spans="1:15" s="1" customFormat="1">
      <c r="A94" s="482"/>
      <c r="B94" s="2029" t="s">
        <v>831</v>
      </c>
      <c r="C94" s="2030"/>
      <c r="D94" s="1162"/>
      <c r="E94" s="1160"/>
      <c r="F94" s="1158"/>
      <c r="G94" s="1164"/>
      <c r="H94" s="1172"/>
      <c r="I94" s="1168"/>
      <c r="J94" s="1172"/>
      <c r="K94" s="1168"/>
      <c r="L94" s="1172"/>
      <c r="M94" s="1168"/>
      <c r="N94" s="1172"/>
      <c r="O94" s="1168"/>
    </row>
    <row r="95" spans="1:15" s="1" customFormat="1">
      <c r="A95" s="482"/>
      <c r="B95" s="2027" t="s">
        <v>832</v>
      </c>
      <c r="C95" s="2028"/>
      <c r="D95" s="1162"/>
      <c r="E95" s="1160"/>
      <c r="F95" s="1158"/>
      <c r="G95" s="1164"/>
      <c r="H95" s="1172"/>
      <c r="I95" s="1168"/>
      <c r="J95" s="1172"/>
      <c r="K95" s="1168"/>
      <c r="L95" s="1172"/>
      <c r="M95" s="1168"/>
      <c r="N95" s="1172"/>
      <c r="O95" s="1168"/>
    </row>
    <row r="96" spans="1:15">
      <c r="A96" s="480"/>
      <c r="B96" s="2020" t="s">
        <v>833</v>
      </c>
      <c r="C96" s="2021"/>
      <c r="D96" s="1162">
        <v>850</v>
      </c>
      <c r="E96" s="1160">
        <v>3</v>
      </c>
      <c r="F96" s="1158" t="s">
        <v>278</v>
      </c>
      <c r="G96" s="1164">
        <f t="shared" ref="G96:G98" si="5">D96*E96</f>
        <v>2550</v>
      </c>
      <c r="H96" s="1141">
        <v>3</v>
      </c>
      <c r="I96" s="1168">
        <f t="shared" ref="I96:I98" si="6">D96*H96</f>
        <v>2550</v>
      </c>
      <c r="J96" s="1173"/>
      <c r="K96" s="1168"/>
      <c r="L96" s="1173"/>
      <c r="M96" s="1174"/>
      <c r="N96" s="1173"/>
      <c r="O96" s="1174"/>
    </row>
    <row r="97" spans="1:15">
      <c r="A97" s="480"/>
      <c r="B97" s="2020" t="s">
        <v>834</v>
      </c>
      <c r="C97" s="2021"/>
      <c r="D97" s="1162">
        <v>3500</v>
      </c>
      <c r="E97" s="1160">
        <v>2</v>
      </c>
      <c r="F97" s="1158" t="s">
        <v>13</v>
      </c>
      <c r="G97" s="1164">
        <f t="shared" si="5"/>
        <v>7000</v>
      </c>
      <c r="H97" s="1141">
        <v>2</v>
      </c>
      <c r="I97" s="1168">
        <f t="shared" si="6"/>
        <v>7000</v>
      </c>
      <c r="J97" s="1173"/>
      <c r="K97" s="1168"/>
      <c r="L97" s="1173"/>
      <c r="M97" s="1174"/>
      <c r="N97" s="1173"/>
      <c r="O97" s="1174"/>
    </row>
    <row r="98" spans="1:15">
      <c r="A98" s="480"/>
      <c r="B98" s="2020" t="s">
        <v>835</v>
      </c>
      <c r="C98" s="2021"/>
      <c r="D98" s="1162">
        <v>450</v>
      </c>
      <c r="E98" s="1160">
        <v>1</v>
      </c>
      <c r="F98" s="1158" t="s">
        <v>175</v>
      </c>
      <c r="G98" s="1164">
        <f t="shared" si="5"/>
        <v>450</v>
      </c>
      <c r="H98" s="1141">
        <v>1</v>
      </c>
      <c r="I98" s="1168">
        <f t="shared" si="6"/>
        <v>450</v>
      </c>
      <c r="J98" s="1173"/>
      <c r="K98" s="1168"/>
      <c r="L98" s="1173"/>
      <c r="M98" s="1174"/>
      <c r="N98" s="1173"/>
      <c r="O98" s="1174"/>
    </row>
    <row r="99" spans="1:15">
      <c r="A99" s="480"/>
      <c r="B99" s="2027" t="s">
        <v>836</v>
      </c>
      <c r="C99" s="2028"/>
      <c r="D99" s="1162"/>
      <c r="E99" s="1160"/>
      <c r="F99" s="1158"/>
      <c r="G99" s="1169"/>
      <c r="H99" s="1175"/>
      <c r="I99" s="1168"/>
      <c r="J99" s="1175"/>
      <c r="K99" s="1176"/>
      <c r="L99" s="1175"/>
      <c r="M99" s="1176"/>
      <c r="N99" s="1175"/>
      <c r="O99" s="1176"/>
    </row>
    <row r="100" spans="1:15" ht="15.6">
      <c r="A100" s="46"/>
      <c r="B100" s="2020" t="s">
        <v>837</v>
      </c>
      <c r="C100" s="2021"/>
      <c r="D100" s="1162"/>
      <c r="E100" s="1160"/>
      <c r="F100" s="1158"/>
      <c r="G100" s="1169">
        <v>100000</v>
      </c>
      <c r="H100" s="1177"/>
      <c r="I100" s="1168"/>
      <c r="J100" s="1177"/>
      <c r="K100" s="1178"/>
      <c r="L100" s="1177"/>
      <c r="M100" s="1178"/>
      <c r="N100" s="1177"/>
      <c r="O100" s="1178"/>
    </row>
    <row r="101" spans="1:15" ht="15.6">
      <c r="A101" s="46"/>
      <c r="B101" s="2020" t="s">
        <v>838</v>
      </c>
      <c r="C101" s="2021"/>
      <c r="D101" s="1162"/>
      <c r="E101" s="1160"/>
      <c r="F101" s="1158"/>
      <c r="G101" s="1169">
        <v>70000</v>
      </c>
      <c r="H101" s="1177"/>
      <c r="I101" s="1168"/>
      <c r="J101" s="1177"/>
      <c r="K101" s="1178"/>
      <c r="L101" s="1177"/>
      <c r="M101" s="1178"/>
      <c r="N101" s="1177"/>
      <c r="O101" s="1178"/>
    </row>
    <row r="102" spans="1:15" ht="15.6">
      <c r="A102" s="46"/>
      <c r="B102" s="2020" t="s">
        <v>839</v>
      </c>
      <c r="C102" s="2021"/>
      <c r="D102" s="1162"/>
      <c r="E102" s="1160"/>
      <c r="F102" s="1158"/>
      <c r="G102" s="1169">
        <v>50000</v>
      </c>
      <c r="H102" s="1179"/>
      <c r="I102" s="1168"/>
      <c r="J102" s="1179"/>
      <c r="K102" s="1174"/>
      <c r="L102" s="1179"/>
      <c r="M102" s="1174"/>
      <c r="N102" s="1179"/>
      <c r="O102" s="1174"/>
    </row>
    <row r="103" spans="1:15" ht="16.2" thickBot="1">
      <c r="A103" s="46"/>
      <c r="B103" s="2027" t="s">
        <v>840</v>
      </c>
      <c r="C103" s="2028"/>
      <c r="D103" s="1162"/>
      <c r="E103" s="1160"/>
      <c r="F103" s="1158"/>
      <c r="G103" s="1170"/>
      <c r="H103" s="1180"/>
      <c r="I103" s="1168"/>
      <c r="J103" s="1180"/>
      <c r="K103" s="1180"/>
      <c r="L103" s="1180"/>
      <c r="M103" s="1180"/>
      <c r="N103" s="1180"/>
      <c r="O103" s="1181"/>
    </row>
    <row r="104" spans="1:15" ht="16.8" thickTop="1" thickBot="1">
      <c r="A104" s="46"/>
      <c r="B104" s="2020" t="s">
        <v>841</v>
      </c>
      <c r="C104" s="2021"/>
      <c r="D104" s="1162"/>
      <c r="E104" s="1160"/>
      <c r="F104" s="1158"/>
      <c r="G104" s="1169">
        <v>30000</v>
      </c>
      <c r="H104" s="1180"/>
      <c r="I104" s="1168"/>
      <c r="J104" s="1180"/>
      <c r="K104" s="1180"/>
      <c r="L104" s="1180"/>
      <c r="M104" s="1180"/>
      <c r="N104" s="1180"/>
      <c r="O104" s="1181"/>
    </row>
    <row r="105" spans="1:15" ht="16.2" thickTop="1">
      <c r="A105" s="46"/>
      <c r="B105" s="2020" t="s">
        <v>842</v>
      </c>
      <c r="C105" s="2021"/>
      <c r="D105" s="1162"/>
      <c r="E105" s="1160"/>
      <c r="F105" s="1158"/>
      <c r="G105" s="1169">
        <v>50000</v>
      </c>
      <c r="H105" s="1179"/>
      <c r="I105" s="1168"/>
      <c r="J105" s="1179"/>
      <c r="K105" s="1174"/>
      <c r="L105" s="1179"/>
      <c r="M105" s="1174"/>
      <c r="N105" s="1179"/>
      <c r="O105" s="1174"/>
    </row>
    <row r="106" spans="1:15" ht="15.6">
      <c r="A106" s="46"/>
      <c r="B106" s="2027" t="s">
        <v>843</v>
      </c>
      <c r="C106" s="2028"/>
      <c r="D106" s="1162"/>
      <c r="E106" s="1160"/>
      <c r="F106" s="1158"/>
      <c r="G106" s="1169"/>
      <c r="H106" s="1182"/>
      <c r="I106" s="1168"/>
      <c r="J106" s="1182"/>
      <c r="K106" s="1174"/>
      <c r="L106" s="1182"/>
      <c r="M106" s="1174"/>
      <c r="N106" s="1182"/>
      <c r="O106" s="1174"/>
    </row>
    <row r="107" spans="1:15" ht="15.6">
      <c r="A107" s="46"/>
      <c r="B107" s="2020" t="s">
        <v>844</v>
      </c>
      <c r="C107" s="2021"/>
      <c r="D107" s="1162"/>
      <c r="E107" s="1160"/>
      <c r="F107" s="1158"/>
      <c r="G107" s="1169">
        <v>15000</v>
      </c>
      <c r="H107" s="1183"/>
      <c r="I107" s="1168"/>
      <c r="J107" s="1183"/>
      <c r="K107" s="1174"/>
      <c r="L107" s="1183"/>
      <c r="M107" s="1174"/>
      <c r="N107" s="1183"/>
      <c r="O107" s="1174"/>
    </row>
    <row r="108" spans="1:15" ht="15.6">
      <c r="A108" s="46"/>
      <c r="B108" s="2022"/>
      <c r="C108" s="2023"/>
      <c r="D108" s="455"/>
      <c r="E108" s="83"/>
      <c r="F108" s="49"/>
      <c r="G108" s="49"/>
      <c r="H108" s="1173"/>
      <c r="I108" s="1174"/>
      <c r="J108" s="1173"/>
      <c r="K108" s="1174"/>
      <c r="L108" s="1173"/>
      <c r="M108" s="1174"/>
      <c r="N108" s="1173"/>
      <c r="O108" s="1174"/>
    </row>
    <row r="109" spans="1:15" ht="16.2" thickBot="1">
      <c r="A109" s="84"/>
      <c r="B109" s="2024"/>
      <c r="C109" s="2025"/>
      <c r="D109" s="84"/>
      <c r="E109" s="85"/>
      <c r="F109" s="86"/>
      <c r="G109" s="87"/>
      <c r="H109" s="88"/>
      <c r="I109" s="89"/>
      <c r="J109" s="88"/>
      <c r="K109" s="456"/>
      <c r="L109" s="457"/>
      <c r="M109" s="456"/>
      <c r="N109" s="457"/>
      <c r="O109" s="456"/>
    </row>
    <row r="110" spans="1:15" ht="16.2" thickTop="1">
      <c r="A110" s="492" t="s">
        <v>16</v>
      </c>
      <c r="B110" s="1972"/>
      <c r="C110" s="1973"/>
      <c r="D110" s="65"/>
      <c r="E110" s="66"/>
      <c r="F110" s="67"/>
      <c r="G110" s="486">
        <f>SUM(G93:G109)</f>
        <v>337000</v>
      </c>
      <c r="H110" s="487"/>
      <c r="I110" s="487">
        <f>SUM(I101:I109)</f>
        <v>0</v>
      </c>
      <c r="J110" s="487"/>
      <c r="K110" s="493">
        <f>SUM(K101:K109)</f>
        <v>0</v>
      </c>
      <c r="L110" s="493"/>
      <c r="M110" s="493">
        <f>SUM(M101:M109)</f>
        <v>0</v>
      </c>
      <c r="N110" s="493"/>
      <c r="O110" s="493">
        <f>SUM(O101:O109)</f>
        <v>0</v>
      </c>
    </row>
    <row r="111" spans="1:15" ht="15.6">
      <c r="A111" s="1974"/>
      <c r="B111" s="1975"/>
      <c r="C111" s="1975"/>
      <c r="D111" s="1975"/>
      <c r="E111" s="1975"/>
      <c r="F111" s="1975"/>
      <c r="G111" s="1975"/>
      <c r="H111" s="1975"/>
      <c r="I111" s="1975"/>
      <c r="J111" s="1975"/>
      <c r="K111" s="1975"/>
      <c r="L111" s="1975"/>
      <c r="M111" s="68"/>
      <c r="N111" s="68"/>
      <c r="O111" s="90"/>
    </row>
    <row r="112" spans="1:15" ht="15.6">
      <c r="A112" s="70"/>
      <c r="B112" s="71" t="s">
        <v>17</v>
      </c>
      <c r="C112" s="38"/>
      <c r="D112" s="38"/>
      <c r="E112" s="38"/>
      <c r="F112" s="38"/>
      <c r="G112" s="72"/>
      <c r="H112" s="38"/>
      <c r="I112" s="38"/>
      <c r="J112" s="38"/>
      <c r="K112" s="38"/>
      <c r="L112" s="38"/>
      <c r="M112" s="35"/>
      <c r="N112" s="35"/>
      <c r="O112" s="69"/>
    </row>
    <row r="113" spans="1:15" ht="15.6">
      <c r="A113" s="70"/>
      <c r="B113" s="38"/>
      <c r="C113" s="38"/>
      <c r="D113" s="38"/>
      <c r="E113" s="38"/>
      <c r="F113" s="38"/>
      <c r="G113" s="72"/>
      <c r="H113" s="38"/>
      <c r="I113" s="38"/>
      <c r="J113" s="38"/>
      <c r="K113" s="38"/>
      <c r="L113" s="38"/>
      <c r="M113" s="35"/>
      <c r="N113" s="35"/>
      <c r="O113" s="69"/>
    </row>
    <row r="114" spans="1:15" ht="15.6">
      <c r="A114" s="1976"/>
      <c r="B114" s="1977"/>
      <c r="C114" s="1977"/>
      <c r="D114" s="1977"/>
      <c r="E114" s="1977"/>
      <c r="F114" s="1977"/>
      <c r="G114" s="1977"/>
      <c r="H114" s="1977"/>
      <c r="I114" s="73" t="s">
        <v>65</v>
      </c>
      <c r="J114" s="73"/>
      <c r="K114" s="2026" t="str">
        <f>K78</f>
        <v>RODERICK B. LOGDAT</v>
      </c>
      <c r="L114" s="2026"/>
      <c r="M114" s="2026"/>
      <c r="N114" s="35"/>
      <c r="O114" s="69"/>
    </row>
    <row r="115" spans="1:15">
      <c r="A115" s="1522"/>
      <c r="B115" s="1523"/>
      <c r="C115" s="1523"/>
      <c r="D115" s="1523"/>
      <c r="E115" s="1523"/>
      <c r="F115" s="1523"/>
      <c r="G115" s="1523"/>
      <c r="H115" s="1523"/>
      <c r="I115" s="74"/>
      <c r="J115" s="74"/>
      <c r="K115" s="1518" t="s">
        <v>321</v>
      </c>
      <c r="L115" s="1518"/>
      <c r="M115" s="1518"/>
      <c r="N115" s="35"/>
      <c r="O115" s="69"/>
    </row>
  </sheetData>
  <mergeCells count="131">
    <mergeCell ref="D78:H78"/>
    <mergeCell ref="K78:M78"/>
    <mergeCell ref="A79:C79"/>
    <mergeCell ref="D79:H79"/>
    <mergeCell ref="K79:M79"/>
    <mergeCell ref="D80:H80"/>
    <mergeCell ref="A84:O84"/>
    <mergeCell ref="B47:C47"/>
    <mergeCell ref="B48:C48"/>
    <mergeCell ref="B59:C59"/>
    <mergeCell ref="B60:C60"/>
    <mergeCell ref="B61:C61"/>
    <mergeCell ref="B62:C62"/>
    <mergeCell ref="B63:C63"/>
    <mergeCell ref="B54:C54"/>
    <mergeCell ref="B55:C55"/>
    <mergeCell ref="B56:C56"/>
    <mergeCell ref="B57:C57"/>
    <mergeCell ref="B58:C58"/>
    <mergeCell ref="L88:O88"/>
    <mergeCell ref="J89:K89"/>
    <mergeCell ref="L89:O89"/>
    <mergeCell ref="L91:M91"/>
    <mergeCell ref="B49:C49"/>
    <mergeCell ref="B50:C50"/>
    <mergeCell ref="B51:C51"/>
    <mergeCell ref="B52:C52"/>
    <mergeCell ref="B53:C53"/>
    <mergeCell ref="B69:C69"/>
    <mergeCell ref="B70:C70"/>
    <mergeCell ref="B71:C71"/>
    <mergeCell ref="B72:C72"/>
    <mergeCell ref="B64:C64"/>
    <mergeCell ref="B65:C65"/>
    <mergeCell ref="B66:C66"/>
    <mergeCell ref="B67:C67"/>
    <mergeCell ref="B68:C68"/>
    <mergeCell ref="A85:O85"/>
    <mergeCell ref="B74:C74"/>
    <mergeCell ref="A75:C75"/>
    <mergeCell ref="D75:H75"/>
    <mergeCell ref="I75:L75"/>
    <mergeCell ref="A78:C78"/>
    <mergeCell ref="B106:C106"/>
    <mergeCell ref="B99:C99"/>
    <mergeCell ref="B100:C100"/>
    <mergeCell ref="B101:C101"/>
    <mergeCell ref="B102:C102"/>
    <mergeCell ref="B103:C103"/>
    <mergeCell ref="B104:C104"/>
    <mergeCell ref="B98:C98"/>
    <mergeCell ref="B93:C93"/>
    <mergeCell ref="B94:C94"/>
    <mergeCell ref="B95:C95"/>
    <mergeCell ref="B105:C105"/>
    <mergeCell ref="A115:C115"/>
    <mergeCell ref="D115:H115"/>
    <mergeCell ref="K115:M115"/>
    <mergeCell ref="D111:H111"/>
    <mergeCell ref="B107:C107"/>
    <mergeCell ref="B108:C108"/>
    <mergeCell ref="B109:C109"/>
    <mergeCell ref="B110:C110"/>
    <mergeCell ref="A111:C111"/>
    <mergeCell ref="I111:L111"/>
    <mergeCell ref="A114:C114"/>
    <mergeCell ref="D114:H114"/>
    <mergeCell ref="K114:M114"/>
    <mergeCell ref="N91:O91"/>
    <mergeCell ref="E92:F92"/>
    <mergeCell ref="B96:C96"/>
    <mergeCell ref="B97:C97"/>
    <mergeCell ref="A90:A92"/>
    <mergeCell ref="B90:C92"/>
    <mergeCell ref="E90:F90"/>
    <mergeCell ref="H90:O90"/>
    <mergeCell ref="E91:F91"/>
    <mergeCell ref="H91:I91"/>
    <mergeCell ref="J91:K91"/>
    <mergeCell ref="B30:C30"/>
    <mergeCell ref="B31:C31"/>
    <mergeCell ref="B73:C73"/>
    <mergeCell ref="B24:C24"/>
    <mergeCell ref="B25:C25"/>
    <mergeCell ref="B26:C26"/>
    <mergeCell ref="B27:C27"/>
    <mergeCell ref="B28:C28"/>
    <mergeCell ref="B29:C29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23:C23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A3:O3"/>
    <mergeCell ref="A4:O4"/>
    <mergeCell ref="G7:K7"/>
    <mergeCell ref="L7:O7"/>
    <mergeCell ref="J8:K8"/>
    <mergeCell ref="L8:O8"/>
    <mergeCell ref="A9:A11"/>
    <mergeCell ref="B9:C11"/>
    <mergeCell ref="E9:F9"/>
    <mergeCell ref="H9:O9"/>
    <mergeCell ref="E10:F10"/>
    <mergeCell ref="H10:I10"/>
    <mergeCell ref="J10:K10"/>
    <mergeCell ref="L10:M10"/>
    <mergeCell ref="N10:O10"/>
    <mergeCell ref="E11:F11"/>
  </mergeCells>
  <pageMargins left="0.7" right="0.7" top="0.75" bottom="0.75" header="0.3" footer="0.3"/>
  <pageSetup paperSize="9" scale="85" orientation="landscape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94"/>
  <sheetViews>
    <sheetView topLeftCell="A71" workbookViewId="0">
      <selection activeCell="A19" sqref="A19:P19"/>
    </sheetView>
  </sheetViews>
  <sheetFormatPr defaultRowHeight="14.4"/>
  <cols>
    <col min="1" max="1" width="8.33203125" customWidth="1"/>
    <col min="2" max="2" width="34" customWidth="1"/>
    <col min="3" max="3" width="12.44140625" customWidth="1"/>
    <col min="6" max="6" width="12.109375" customWidth="1"/>
    <col min="8" max="8" width="10.5546875" customWidth="1"/>
    <col min="9" max="9" width="5.5546875" customWidth="1"/>
    <col min="10" max="10" width="11.88671875" customWidth="1"/>
    <col min="12" max="12" width="10.33203125" customWidth="1"/>
    <col min="13" max="13" width="5.109375" customWidth="1"/>
    <col min="14" max="14" width="11.44140625" customWidth="1"/>
    <col min="15" max="15" width="7" customWidth="1"/>
    <col min="16" max="16" width="13" customWidth="1"/>
    <col min="17" max="17" width="13.33203125" customWidth="1"/>
  </cols>
  <sheetData>
    <row r="1" spans="1:17">
      <c r="A1" s="494" t="s">
        <v>323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7">
      <c r="A2" s="2034" t="s">
        <v>19</v>
      </c>
      <c r="B2" s="2035"/>
      <c r="C2" s="2035"/>
      <c r="D2" s="2035"/>
      <c r="E2" s="2035"/>
      <c r="F2" s="2035"/>
      <c r="G2" s="2035"/>
      <c r="H2" s="2035"/>
      <c r="I2" s="2035"/>
      <c r="J2" s="2035"/>
      <c r="K2" s="2035"/>
      <c r="L2" s="2035"/>
      <c r="M2" s="2035"/>
      <c r="N2" s="2035"/>
      <c r="O2" s="2035"/>
      <c r="P2" s="2035"/>
    </row>
    <row r="3" spans="1:17">
      <c r="A3" s="2036" t="s">
        <v>20</v>
      </c>
      <c r="B3" s="2037"/>
      <c r="C3" s="2037"/>
      <c r="D3" s="2037"/>
      <c r="E3" s="2037"/>
      <c r="F3" s="2037"/>
      <c r="G3" s="2037"/>
      <c r="H3" s="2037"/>
      <c r="I3" s="2037"/>
      <c r="J3" s="2037"/>
      <c r="K3" s="2037"/>
      <c r="L3" s="2037"/>
      <c r="M3" s="2037"/>
      <c r="N3" s="2037"/>
      <c r="O3" s="2037"/>
      <c r="P3" s="2037"/>
    </row>
    <row r="4" spans="1:17">
      <c r="A4" s="495" t="s">
        <v>845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</row>
    <row r="5" spans="1:17">
      <c r="A5" s="2038" t="s">
        <v>324</v>
      </c>
      <c r="B5" s="2038"/>
      <c r="C5" s="2038"/>
      <c r="D5" s="2038"/>
      <c r="E5" s="2038"/>
      <c r="F5" s="2038" t="s">
        <v>1</v>
      </c>
      <c r="G5" s="2038"/>
      <c r="H5" s="2038"/>
      <c r="I5" s="2038"/>
      <c r="J5" s="2038"/>
      <c r="K5" s="2038"/>
      <c r="L5" s="2038"/>
      <c r="M5" s="2038" t="s">
        <v>325</v>
      </c>
      <c r="N5" s="2038"/>
      <c r="O5" s="2038"/>
      <c r="P5" s="2038"/>
    </row>
    <row r="6" spans="1:17">
      <c r="A6" s="2038" t="s">
        <v>326</v>
      </c>
      <c r="B6" s="2038"/>
      <c r="C6" s="2038"/>
      <c r="D6" s="2038"/>
      <c r="E6" s="2038"/>
      <c r="F6" s="496" t="s">
        <v>2</v>
      </c>
      <c r="G6" s="2038" t="s">
        <v>3</v>
      </c>
      <c r="H6" s="2038"/>
      <c r="I6" s="2038"/>
      <c r="J6" s="2038" t="s">
        <v>4</v>
      </c>
      <c r="K6" s="2038"/>
      <c r="L6" s="2038"/>
      <c r="M6" s="2038" t="s">
        <v>327</v>
      </c>
      <c r="N6" s="2038"/>
      <c r="O6" s="2038"/>
      <c r="P6" s="2038"/>
    </row>
    <row r="7" spans="1:17">
      <c r="A7" s="1695" t="s">
        <v>128</v>
      </c>
      <c r="B7" s="2033" t="s">
        <v>6</v>
      </c>
      <c r="C7" s="2033" t="s">
        <v>7</v>
      </c>
      <c r="D7" s="2043" t="s">
        <v>28</v>
      </c>
      <c r="E7" s="2044"/>
      <c r="F7" s="2033" t="s">
        <v>8</v>
      </c>
      <c r="G7" s="2033" t="s">
        <v>157</v>
      </c>
      <c r="H7" s="2033"/>
      <c r="I7" s="2033"/>
      <c r="J7" s="2033"/>
      <c r="K7" s="2033"/>
      <c r="L7" s="2033"/>
      <c r="M7" s="2033"/>
      <c r="N7" s="2033"/>
      <c r="O7" s="2033"/>
      <c r="P7" s="2033"/>
    </row>
    <row r="8" spans="1:17">
      <c r="A8" s="1696"/>
      <c r="B8" s="2033"/>
      <c r="C8" s="2033"/>
      <c r="D8" s="2045"/>
      <c r="E8" s="2046"/>
      <c r="F8" s="2033"/>
      <c r="G8" s="2033" t="s">
        <v>130</v>
      </c>
      <c r="H8" s="2033"/>
      <c r="I8" s="2033" t="s">
        <v>30</v>
      </c>
      <c r="J8" s="2033"/>
      <c r="K8" s="2033"/>
      <c r="L8" s="2033" t="s">
        <v>31</v>
      </c>
      <c r="M8" s="2033"/>
      <c r="N8" s="2033"/>
      <c r="O8" s="2033" t="s">
        <v>32</v>
      </c>
      <c r="P8" s="2033"/>
    </row>
    <row r="9" spans="1:17">
      <c r="A9" s="1697"/>
      <c r="B9" s="2033"/>
      <c r="C9" s="2033"/>
      <c r="D9" s="2047"/>
      <c r="E9" s="2048"/>
      <c r="F9" s="2033"/>
      <c r="G9" s="497" t="s">
        <v>9</v>
      </c>
      <c r="H9" s="497" t="s">
        <v>10</v>
      </c>
      <c r="I9" s="2033" t="s">
        <v>9</v>
      </c>
      <c r="J9" s="2033"/>
      <c r="K9" s="497" t="s">
        <v>10</v>
      </c>
      <c r="L9" s="2033" t="s">
        <v>9</v>
      </c>
      <c r="M9" s="2033"/>
      <c r="N9" s="497" t="s">
        <v>10</v>
      </c>
      <c r="O9" s="497" t="s">
        <v>9</v>
      </c>
      <c r="P9" s="497" t="s">
        <v>10</v>
      </c>
    </row>
    <row r="10" spans="1:17" ht="36" customHeight="1">
      <c r="A10" s="501">
        <v>1</v>
      </c>
      <c r="B10" s="1184" t="s">
        <v>892</v>
      </c>
      <c r="C10" s="1164">
        <v>35000</v>
      </c>
      <c r="D10" s="501"/>
      <c r="E10" s="501"/>
      <c r="F10" s="507">
        <v>35000</v>
      </c>
      <c r="G10" s="1134">
        <v>1</v>
      </c>
      <c r="H10" s="508">
        <f>C10*G10</f>
        <v>35000</v>
      </c>
      <c r="I10" s="501"/>
      <c r="J10" s="501"/>
      <c r="K10" s="508"/>
      <c r="L10" s="501"/>
      <c r="M10" s="501"/>
      <c r="N10" s="508"/>
      <c r="O10" s="501"/>
      <c r="P10" s="508"/>
    </row>
    <row r="11" spans="1:17" ht="87.75" customHeight="1">
      <c r="A11" s="501">
        <v>2</v>
      </c>
      <c r="B11" s="1184" t="s">
        <v>893</v>
      </c>
      <c r="C11" s="1164">
        <v>80000</v>
      </c>
      <c r="D11" s="501"/>
      <c r="E11" s="501"/>
      <c r="F11" s="507">
        <v>160000</v>
      </c>
      <c r="G11" s="501"/>
      <c r="H11" s="508">
        <f t="shared" ref="H11:H13" si="0">C11*G11</f>
        <v>0</v>
      </c>
      <c r="I11" s="501"/>
      <c r="J11" s="501"/>
      <c r="K11" s="508"/>
      <c r="L11" s="1134">
        <v>2</v>
      </c>
      <c r="M11" s="501"/>
      <c r="N11" s="508">
        <f>C11*L11</f>
        <v>160000</v>
      </c>
      <c r="O11" s="501"/>
      <c r="P11" s="508"/>
    </row>
    <row r="12" spans="1:17" ht="32.25" customHeight="1">
      <c r="A12" s="501">
        <v>3</v>
      </c>
      <c r="B12" s="1184" t="s">
        <v>894</v>
      </c>
      <c r="C12" s="1164">
        <v>15000</v>
      </c>
      <c r="D12" s="501"/>
      <c r="E12" s="501"/>
      <c r="F12" s="507">
        <v>15000</v>
      </c>
      <c r="G12" s="501"/>
      <c r="H12" s="508">
        <f t="shared" si="0"/>
        <v>0</v>
      </c>
      <c r="I12" s="1134">
        <v>1</v>
      </c>
      <c r="J12" s="1214">
        <f>C12*I12</f>
        <v>15000</v>
      </c>
      <c r="K12" s="508"/>
      <c r="L12" s="501"/>
      <c r="M12" s="501"/>
      <c r="N12" s="508">
        <f t="shared" ref="N12:N13" si="1">C12*L12</f>
        <v>0</v>
      </c>
      <c r="O12" s="501"/>
      <c r="P12" s="509"/>
    </row>
    <row r="13" spans="1:17" ht="18" customHeight="1">
      <c r="A13" s="501">
        <v>4</v>
      </c>
      <c r="B13" s="1212" t="s">
        <v>895</v>
      </c>
      <c r="C13" s="1213">
        <v>65000</v>
      </c>
      <c r="D13" s="501"/>
      <c r="E13" s="501"/>
      <c r="F13" s="507">
        <v>130000</v>
      </c>
      <c r="G13" s="1205">
        <v>1</v>
      </c>
      <c r="H13" s="508">
        <f t="shared" si="0"/>
        <v>65000</v>
      </c>
      <c r="I13" s="501"/>
      <c r="J13" s="501"/>
      <c r="K13" s="508"/>
      <c r="L13" s="1205">
        <v>1</v>
      </c>
      <c r="M13" s="501"/>
      <c r="N13" s="508">
        <f t="shared" si="1"/>
        <v>65000</v>
      </c>
      <c r="O13" s="501"/>
      <c r="P13" s="509"/>
    </row>
    <row r="14" spans="1:17" ht="18" customHeight="1">
      <c r="A14" s="501"/>
      <c r="B14" s="506"/>
      <c r="C14" s="502"/>
      <c r="D14" s="501"/>
      <c r="E14" s="501"/>
      <c r="F14" s="507"/>
      <c r="G14" s="501"/>
      <c r="H14" s="508"/>
      <c r="I14" s="501"/>
      <c r="J14" s="501"/>
      <c r="K14" s="508"/>
      <c r="L14" s="501"/>
      <c r="M14" s="501"/>
      <c r="N14" s="508"/>
      <c r="O14" s="501"/>
      <c r="P14" s="509"/>
    </row>
    <row r="15" spans="1:17">
      <c r="A15" s="501"/>
      <c r="B15" s="497" t="s">
        <v>16</v>
      </c>
      <c r="C15" s="498"/>
      <c r="D15" s="497"/>
      <c r="E15" s="497"/>
      <c r="F15" s="499">
        <f>SUM(F10:F14)</f>
        <v>340000</v>
      </c>
      <c r="G15" s="497"/>
      <c r="H15" s="500">
        <f>SUM(H10:H14)</f>
        <v>100000</v>
      </c>
      <c r="I15" s="497"/>
      <c r="J15" s="1215">
        <f>SUM(J12:J14)</f>
        <v>15000</v>
      </c>
      <c r="K15" s="500">
        <f>SUM(K10:K14)</f>
        <v>0</v>
      </c>
      <c r="L15" s="497"/>
      <c r="M15" s="497"/>
      <c r="N15" s="499">
        <f>SUM(N10:N14)</f>
        <v>225000</v>
      </c>
      <c r="O15" s="497"/>
      <c r="P15" s="500">
        <f>SUM(P10:P14)</f>
        <v>0</v>
      </c>
      <c r="Q15" s="1082"/>
    </row>
    <row r="16" spans="1:17">
      <c r="A16" s="2042" t="s">
        <v>329</v>
      </c>
      <c r="B16" s="2042"/>
      <c r="C16" s="2042"/>
      <c r="D16" s="2042"/>
      <c r="E16" s="2042"/>
      <c r="F16" s="2042"/>
      <c r="G16" s="2042"/>
      <c r="H16" s="2042"/>
      <c r="I16" s="2042"/>
      <c r="J16" s="2042"/>
      <c r="K16" s="2042"/>
      <c r="L16" s="2042"/>
      <c r="M16" s="2042"/>
      <c r="N16" s="2042"/>
      <c r="O16" s="2042"/>
      <c r="P16" s="2042"/>
    </row>
    <row r="17" spans="1:16">
      <c r="A17" s="2042"/>
      <c r="B17" s="2042"/>
      <c r="C17" s="2042"/>
      <c r="D17" s="2042"/>
      <c r="E17" s="2042"/>
      <c r="F17" s="2042"/>
      <c r="G17" s="2042"/>
      <c r="H17" s="2042"/>
      <c r="I17" s="2042"/>
      <c r="J17" s="2042"/>
      <c r="K17" s="2042"/>
      <c r="L17" s="2042"/>
      <c r="M17" s="2042"/>
      <c r="N17" s="2042"/>
      <c r="O17" s="2042"/>
      <c r="P17" s="2042"/>
    </row>
    <row r="18" spans="1:16">
      <c r="A18" s="2042" t="s">
        <v>896</v>
      </c>
      <c r="B18" s="2042"/>
      <c r="C18" s="2042"/>
      <c r="D18" s="2042"/>
      <c r="E18" s="2042"/>
      <c r="F18" s="2042"/>
      <c r="G18" s="2042"/>
      <c r="H18" s="2042"/>
      <c r="I18" s="2042"/>
      <c r="J18" s="2042"/>
      <c r="K18" s="2042"/>
      <c r="L18" s="2042"/>
      <c r="M18" s="2042"/>
      <c r="N18" s="2042"/>
      <c r="O18" s="2042"/>
      <c r="P18" s="2042"/>
    </row>
    <row r="19" spans="1:16">
      <c r="A19" s="2042" t="s">
        <v>846</v>
      </c>
      <c r="B19" s="2042"/>
      <c r="C19" s="2042"/>
      <c r="D19" s="2042"/>
      <c r="E19" s="2042"/>
      <c r="F19" s="2042"/>
      <c r="G19" s="2042"/>
      <c r="H19" s="2042"/>
      <c r="I19" s="2042"/>
      <c r="J19" s="2042"/>
      <c r="K19" s="2042"/>
      <c r="L19" s="2042"/>
      <c r="M19" s="2042"/>
      <c r="N19" s="2042"/>
      <c r="O19" s="2042"/>
      <c r="P19" s="2042"/>
    </row>
    <row r="20" spans="1:16">
      <c r="A20" s="494" t="s">
        <v>330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6">
      <c r="A21" s="2049" t="s">
        <v>19</v>
      </c>
      <c r="B21" s="2050"/>
      <c r="C21" s="2050"/>
      <c r="D21" s="2050"/>
      <c r="E21" s="2050"/>
      <c r="F21" s="2050"/>
      <c r="G21" s="2050"/>
      <c r="H21" s="2050"/>
      <c r="I21" s="2050"/>
      <c r="J21" s="2050"/>
      <c r="K21" s="2050"/>
      <c r="L21" s="2050"/>
      <c r="M21" s="2050"/>
      <c r="N21" s="2050"/>
      <c r="O21" s="27"/>
      <c r="P21" s="27"/>
    </row>
    <row r="22" spans="1:16">
      <c r="A22" s="2049" t="s">
        <v>20</v>
      </c>
      <c r="B22" s="2050"/>
      <c r="C22" s="2050"/>
      <c r="D22" s="2050"/>
      <c r="E22" s="2050"/>
      <c r="F22" s="2050"/>
      <c r="G22" s="2050"/>
      <c r="H22" s="2050"/>
      <c r="I22" s="2050"/>
      <c r="J22" s="2050"/>
      <c r="K22" s="2050"/>
      <c r="L22" s="2050"/>
      <c r="M22" s="2050"/>
      <c r="N22" s="2050"/>
      <c r="O22" s="27"/>
      <c r="P22" s="27"/>
    </row>
    <row r="23" spans="1:16">
      <c r="A23" s="510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</row>
    <row r="24" spans="1:16">
      <c r="A24" s="495" t="s">
        <v>845</v>
      </c>
      <c r="B24" s="495"/>
      <c r="C24" s="495"/>
      <c r="D24" s="495"/>
      <c r="E24" s="495"/>
      <c r="F24" s="495"/>
      <c r="G24" s="495"/>
      <c r="H24" s="495"/>
      <c r="I24" s="495"/>
      <c r="J24" s="495"/>
      <c r="K24" s="495"/>
      <c r="L24" s="495"/>
      <c r="M24" s="495"/>
      <c r="N24" s="495"/>
      <c r="O24" s="495"/>
      <c r="P24" s="495"/>
    </row>
    <row r="25" spans="1:16" ht="15" customHeight="1">
      <c r="A25" s="2039" t="s">
        <v>324</v>
      </c>
      <c r="B25" s="2040"/>
      <c r="C25" s="2040"/>
      <c r="D25" s="2040"/>
      <c r="E25" s="2041"/>
      <c r="F25" s="2039" t="s">
        <v>1</v>
      </c>
      <c r="G25" s="2040"/>
      <c r="H25" s="2040"/>
      <c r="I25" s="2040"/>
      <c r="J25" s="2040"/>
      <c r="K25" s="2041"/>
      <c r="L25" s="2039" t="s">
        <v>331</v>
      </c>
      <c r="M25" s="2051"/>
      <c r="N25" s="2052"/>
      <c r="O25" s="27"/>
      <c r="P25" s="27"/>
    </row>
    <row r="26" spans="1:16">
      <c r="A26" s="2038" t="s">
        <v>326</v>
      </c>
      <c r="B26" s="2038"/>
      <c r="C26" s="2038"/>
      <c r="D26" s="2038"/>
      <c r="E26" s="2038"/>
      <c r="F26" s="496" t="s">
        <v>2</v>
      </c>
      <c r="G26" s="2038" t="s">
        <v>3</v>
      </c>
      <c r="H26" s="2038"/>
      <c r="I26" s="2038"/>
      <c r="J26" s="2038" t="s">
        <v>16</v>
      </c>
      <c r="K26" s="2038"/>
      <c r="L26" s="2039" t="s">
        <v>332</v>
      </c>
      <c r="M26" s="2040"/>
      <c r="N26" s="2041"/>
      <c r="O26" s="27"/>
      <c r="P26" s="27"/>
    </row>
    <row r="27" spans="1:16">
      <c r="A27" s="1695" t="s">
        <v>128</v>
      </c>
      <c r="B27" s="2033" t="s">
        <v>6</v>
      </c>
      <c r="C27" s="2033" t="s">
        <v>7</v>
      </c>
      <c r="D27" s="2033" t="s">
        <v>28</v>
      </c>
      <c r="E27" s="2033"/>
      <c r="F27" s="2033" t="s">
        <v>8</v>
      </c>
      <c r="G27" s="2033" t="s">
        <v>157</v>
      </c>
      <c r="H27" s="2033"/>
      <c r="I27" s="2033"/>
      <c r="J27" s="2033"/>
      <c r="K27" s="2033"/>
      <c r="L27" s="2033"/>
      <c r="M27" s="2033"/>
      <c r="N27" s="2033"/>
      <c r="O27" s="27"/>
      <c r="P27" s="27"/>
    </row>
    <row r="28" spans="1:16">
      <c r="A28" s="1696"/>
      <c r="B28" s="2033"/>
      <c r="C28" s="2033"/>
      <c r="D28" s="2033"/>
      <c r="E28" s="2033"/>
      <c r="F28" s="2033"/>
      <c r="G28" s="2033" t="s">
        <v>130</v>
      </c>
      <c r="H28" s="2033"/>
      <c r="I28" s="2033" t="s">
        <v>30</v>
      </c>
      <c r="J28" s="2033"/>
      <c r="K28" s="2033" t="s">
        <v>31</v>
      </c>
      <c r="L28" s="2033"/>
      <c r="M28" s="2033" t="s">
        <v>32</v>
      </c>
      <c r="N28" s="2033"/>
      <c r="O28" s="27"/>
      <c r="P28" s="27"/>
    </row>
    <row r="29" spans="1:16">
      <c r="A29" s="1697"/>
      <c r="B29" s="2033"/>
      <c r="C29" s="2033"/>
      <c r="D29" s="2033"/>
      <c r="E29" s="2033"/>
      <c r="F29" s="2033"/>
      <c r="G29" s="497" t="s">
        <v>9</v>
      </c>
      <c r="H29" s="497" t="s">
        <v>10</v>
      </c>
      <c r="I29" s="497" t="s">
        <v>9</v>
      </c>
      <c r="J29" s="497" t="s">
        <v>10</v>
      </c>
      <c r="K29" s="497" t="s">
        <v>9</v>
      </c>
      <c r="L29" s="497" t="s">
        <v>10</v>
      </c>
      <c r="M29" s="497" t="s">
        <v>9</v>
      </c>
      <c r="N29" s="497" t="s">
        <v>10</v>
      </c>
      <c r="O29" s="27"/>
      <c r="P29" s="27"/>
    </row>
    <row r="30" spans="1:16">
      <c r="A30" s="501">
        <v>1</v>
      </c>
      <c r="B30" s="1184" t="s">
        <v>847</v>
      </c>
      <c r="C30" s="1189">
        <v>190</v>
      </c>
      <c r="D30" s="1191">
        <v>40</v>
      </c>
      <c r="E30" s="1191" t="s">
        <v>34</v>
      </c>
      <c r="F30" s="1197">
        <f>C30*D30</f>
        <v>7600</v>
      </c>
      <c r="G30" s="1166">
        <v>12</v>
      </c>
      <c r="H30" s="1197">
        <f>C30*G30</f>
        <v>2280</v>
      </c>
      <c r="I30" s="1166">
        <v>10</v>
      </c>
      <c r="J30" s="1203">
        <f>C30*I30</f>
        <v>1900</v>
      </c>
      <c r="K30" s="1166">
        <v>9</v>
      </c>
      <c r="L30" s="1197">
        <f>C30*K30</f>
        <v>1710</v>
      </c>
      <c r="M30" s="1166">
        <v>9</v>
      </c>
      <c r="N30" s="1203">
        <f>C30*M30</f>
        <v>1710</v>
      </c>
      <c r="O30" s="27"/>
      <c r="P30" s="27"/>
    </row>
    <row r="31" spans="1:16">
      <c r="A31" s="501">
        <v>2</v>
      </c>
      <c r="B31" s="1184" t="s">
        <v>848</v>
      </c>
      <c r="C31" s="1164">
        <v>170</v>
      </c>
      <c r="D31" s="1191">
        <v>40</v>
      </c>
      <c r="E31" s="1191" t="s">
        <v>34</v>
      </c>
      <c r="F31" s="1197">
        <f t="shared" ref="F31:F83" si="2">C31*D31</f>
        <v>6800</v>
      </c>
      <c r="G31" s="1134">
        <v>12</v>
      </c>
      <c r="H31" s="1197">
        <f t="shared" ref="H31:H84" si="3">C31*G31</f>
        <v>2040</v>
      </c>
      <c r="I31" s="1134">
        <v>10</v>
      </c>
      <c r="J31" s="1203">
        <f t="shared" ref="J31:J84" si="4">C31*I31</f>
        <v>1700</v>
      </c>
      <c r="K31" s="1134">
        <v>9</v>
      </c>
      <c r="L31" s="1197">
        <f t="shared" ref="L31:L84" si="5">C31*K31</f>
        <v>1530</v>
      </c>
      <c r="M31" s="1134">
        <v>9</v>
      </c>
      <c r="N31" s="1203">
        <f t="shared" ref="N31:N83" si="6">C31*M31</f>
        <v>1530</v>
      </c>
      <c r="O31" s="27"/>
      <c r="P31" s="27"/>
    </row>
    <row r="32" spans="1:16">
      <c r="A32" s="501">
        <v>3</v>
      </c>
      <c r="B32" s="1184" t="s">
        <v>132</v>
      </c>
      <c r="C32" s="1164">
        <v>4.5</v>
      </c>
      <c r="D32" s="1191">
        <v>100</v>
      </c>
      <c r="E32" s="1191" t="s">
        <v>13</v>
      </c>
      <c r="F32" s="1197">
        <f t="shared" si="2"/>
        <v>450</v>
      </c>
      <c r="G32" s="1134">
        <v>25</v>
      </c>
      <c r="H32" s="1197">
        <f t="shared" si="3"/>
        <v>112.5</v>
      </c>
      <c r="I32" s="1134">
        <v>25</v>
      </c>
      <c r="J32" s="1203">
        <f t="shared" si="4"/>
        <v>112.5</v>
      </c>
      <c r="K32" s="1134">
        <v>25</v>
      </c>
      <c r="L32" s="1197">
        <f t="shared" si="5"/>
        <v>112.5</v>
      </c>
      <c r="M32" s="1134">
        <v>25</v>
      </c>
      <c r="N32" s="1203">
        <f t="shared" si="6"/>
        <v>112.5</v>
      </c>
      <c r="O32" s="27"/>
      <c r="P32" s="27"/>
    </row>
    <row r="33" spans="1:16">
      <c r="A33" s="501">
        <v>4</v>
      </c>
      <c r="B33" s="1184" t="s">
        <v>849</v>
      </c>
      <c r="C33" s="1164">
        <v>3</v>
      </c>
      <c r="D33" s="1191">
        <v>200</v>
      </c>
      <c r="E33" s="1191" t="s">
        <v>13</v>
      </c>
      <c r="F33" s="1197">
        <f t="shared" si="2"/>
        <v>600</v>
      </c>
      <c r="G33" s="1134">
        <v>50</v>
      </c>
      <c r="H33" s="1197">
        <f t="shared" si="3"/>
        <v>150</v>
      </c>
      <c r="I33" s="1134">
        <v>50</v>
      </c>
      <c r="J33" s="1203">
        <f t="shared" si="4"/>
        <v>150</v>
      </c>
      <c r="K33" s="1134">
        <v>50</v>
      </c>
      <c r="L33" s="1197">
        <f t="shared" si="5"/>
        <v>150</v>
      </c>
      <c r="M33" s="1134">
        <v>50</v>
      </c>
      <c r="N33" s="1203">
        <f t="shared" si="6"/>
        <v>150</v>
      </c>
      <c r="O33" s="27"/>
      <c r="P33" s="27"/>
    </row>
    <row r="34" spans="1:16">
      <c r="A34" s="501">
        <v>5</v>
      </c>
      <c r="B34" s="1185" t="s">
        <v>850</v>
      </c>
      <c r="C34" s="1190"/>
      <c r="D34" s="1192">
        <v>40</v>
      </c>
      <c r="E34" s="1192" t="s">
        <v>13</v>
      </c>
      <c r="F34" s="1197">
        <f t="shared" si="2"/>
        <v>0</v>
      </c>
      <c r="G34" s="1167">
        <v>10</v>
      </c>
      <c r="H34" s="1197">
        <f t="shared" si="3"/>
        <v>0</v>
      </c>
      <c r="I34" s="1167">
        <v>10</v>
      </c>
      <c r="J34" s="1203">
        <f t="shared" si="4"/>
        <v>0</v>
      </c>
      <c r="K34" s="1167">
        <v>10</v>
      </c>
      <c r="L34" s="1197">
        <f t="shared" si="5"/>
        <v>0</v>
      </c>
      <c r="M34" s="1167">
        <v>10</v>
      </c>
      <c r="N34" s="1203">
        <f t="shared" si="6"/>
        <v>0</v>
      </c>
      <c r="O34" s="27"/>
      <c r="P34" s="27"/>
    </row>
    <row r="35" spans="1:16">
      <c r="A35" s="501">
        <v>6</v>
      </c>
      <c r="B35" s="1184" t="s">
        <v>851</v>
      </c>
      <c r="C35" s="1164">
        <v>3</v>
      </c>
      <c r="D35" s="1191">
        <v>50</v>
      </c>
      <c r="E35" s="1191" t="s">
        <v>13</v>
      </c>
      <c r="F35" s="1197">
        <f t="shared" si="2"/>
        <v>150</v>
      </c>
      <c r="G35" s="1134">
        <v>15</v>
      </c>
      <c r="H35" s="1197">
        <f t="shared" si="3"/>
        <v>45</v>
      </c>
      <c r="I35" s="1134">
        <v>15</v>
      </c>
      <c r="J35" s="1203">
        <f t="shared" si="4"/>
        <v>45</v>
      </c>
      <c r="K35" s="1134">
        <v>10</v>
      </c>
      <c r="L35" s="1197">
        <f t="shared" si="5"/>
        <v>30</v>
      </c>
      <c r="M35" s="1134">
        <v>10</v>
      </c>
      <c r="N35" s="1203">
        <f t="shared" si="6"/>
        <v>30</v>
      </c>
      <c r="O35" s="27"/>
      <c r="P35" s="27"/>
    </row>
    <row r="36" spans="1:16">
      <c r="A36" s="501">
        <v>7</v>
      </c>
      <c r="B36" s="1184" t="s">
        <v>852</v>
      </c>
      <c r="C36" s="1164">
        <v>2</v>
      </c>
      <c r="D36" s="1191">
        <v>50</v>
      </c>
      <c r="E36" s="1191" t="s">
        <v>13</v>
      </c>
      <c r="F36" s="1197">
        <f t="shared" si="2"/>
        <v>100</v>
      </c>
      <c r="G36" s="1134">
        <v>15</v>
      </c>
      <c r="H36" s="1197">
        <f t="shared" si="3"/>
        <v>30</v>
      </c>
      <c r="I36" s="1134">
        <v>15</v>
      </c>
      <c r="J36" s="1203">
        <f t="shared" si="4"/>
        <v>30</v>
      </c>
      <c r="K36" s="1134">
        <v>10</v>
      </c>
      <c r="L36" s="1197">
        <f t="shared" si="5"/>
        <v>20</v>
      </c>
      <c r="M36" s="1134">
        <v>10</v>
      </c>
      <c r="N36" s="1203">
        <f t="shared" si="6"/>
        <v>20</v>
      </c>
      <c r="O36" s="27"/>
      <c r="P36" s="27"/>
    </row>
    <row r="37" spans="1:16">
      <c r="A37" s="501">
        <v>8</v>
      </c>
      <c r="B37" s="1186" t="s">
        <v>853</v>
      </c>
      <c r="C37" s="1164">
        <v>65</v>
      </c>
      <c r="D37" s="1193">
        <v>4</v>
      </c>
      <c r="E37" s="1193" t="s">
        <v>161</v>
      </c>
      <c r="F37" s="1197">
        <f t="shared" si="2"/>
        <v>260</v>
      </c>
      <c r="G37" s="1134">
        <v>1</v>
      </c>
      <c r="H37" s="1197">
        <f t="shared" si="3"/>
        <v>65</v>
      </c>
      <c r="I37" s="1134">
        <v>1</v>
      </c>
      <c r="J37" s="1203">
        <f t="shared" si="4"/>
        <v>65</v>
      </c>
      <c r="K37" s="1134">
        <v>1</v>
      </c>
      <c r="L37" s="1197">
        <f t="shared" si="5"/>
        <v>65</v>
      </c>
      <c r="M37" s="1134">
        <v>1</v>
      </c>
      <c r="N37" s="1203">
        <f t="shared" si="6"/>
        <v>65</v>
      </c>
      <c r="O37" s="27"/>
      <c r="P37" s="27"/>
    </row>
    <row r="38" spans="1:16">
      <c r="A38" s="501">
        <v>9</v>
      </c>
      <c r="B38" s="1187" t="s">
        <v>854</v>
      </c>
      <c r="C38" s="1164"/>
      <c r="D38" s="1194">
        <v>24</v>
      </c>
      <c r="E38" s="1194" t="s">
        <v>13</v>
      </c>
      <c r="F38" s="1197">
        <f t="shared" si="2"/>
        <v>0</v>
      </c>
      <c r="G38" s="1134">
        <v>6</v>
      </c>
      <c r="H38" s="1197">
        <f t="shared" si="3"/>
        <v>0</v>
      </c>
      <c r="I38" s="1134">
        <v>6</v>
      </c>
      <c r="J38" s="1203">
        <f t="shared" si="4"/>
        <v>0</v>
      </c>
      <c r="K38" s="1134">
        <v>6</v>
      </c>
      <c r="L38" s="1197">
        <f t="shared" si="5"/>
        <v>0</v>
      </c>
      <c r="M38" s="1134">
        <v>6</v>
      </c>
      <c r="N38" s="1203">
        <f t="shared" si="6"/>
        <v>0</v>
      </c>
      <c r="O38" s="27"/>
      <c r="P38" s="27"/>
    </row>
    <row r="39" spans="1:16">
      <c r="A39" s="501">
        <v>10</v>
      </c>
      <c r="B39" s="1186" t="s">
        <v>855</v>
      </c>
      <c r="C39" s="1164">
        <v>60</v>
      </c>
      <c r="D39" s="1193">
        <v>8</v>
      </c>
      <c r="E39" s="1193" t="s">
        <v>161</v>
      </c>
      <c r="F39" s="1197">
        <f t="shared" si="2"/>
        <v>480</v>
      </c>
      <c r="G39" s="1134">
        <v>9</v>
      </c>
      <c r="H39" s="1197">
        <f t="shared" si="3"/>
        <v>540</v>
      </c>
      <c r="I39" s="1134">
        <v>9</v>
      </c>
      <c r="J39" s="1203">
        <f t="shared" si="4"/>
        <v>540</v>
      </c>
      <c r="K39" s="1134">
        <v>9</v>
      </c>
      <c r="L39" s="1197">
        <f t="shared" si="5"/>
        <v>540</v>
      </c>
      <c r="M39" s="1134">
        <v>8</v>
      </c>
      <c r="N39" s="1203">
        <f t="shared" si="6"/>
        <v>480</v>
      </c>
      <c r="O39" s="27"/>
      <c r="P39" s="27"/>
    </row>
    <row r="40" spans="1:16">
      <c r="A40" s="501">
        <v>11</v>
      </c>
      <c r="B40" s="1184" t="s">
        <v>856</v>
      </c>
      <c r="C40" s="1164"/>
      <c r="D40" s="1193">
        <v>50</v>
      </c>
      <c r="E40" s="1193" t="s">
        <v>13</v>
      </c>
      <c r="F40" s="1197">
        <f t="shared" si="2"/>
        <v>0</v>
      </c>
      <c r="G40" s="1134">
        <v>15</v>
      </c>
      <c r="H40" s="1197">
        <f t="shared" si="3"/>
        <v>0</v>
      </c>
      <c r="I40" s="1134">
        <v>15</v>
      </c>
      <c r="J40" s="1203">
        <f t="shared" si="4"/>
        <v>0</v>
      </c>
      <c r="K40" s="1134">
        <v>10</v>
      </c>
      <c r="L40" s="1197">
        <f t="shared" si="5"/>
        <v>0</v>
      </c>
      <c r="M40" s="1134">
        <v>10</v>
      </c>
      <c r="N40" s="1203">
        <f t="shared" si="6"/>
        <v>0</v>
      </c>
      <c r="O40" s="27"/>
      <c r="P40" s="27"/>
    </row>
    <row r="41" spans="1:16">
      <c r="A41" s="501">
        <v>12</v>
      </c>
      <c r="B41" s="1186" t="s">
        <v>857</v>
      </c>
      <c r="C41" s="1164">
        <v>240</v>
      </c>
      <c r="D41" s="1193">
        <v>4</v>
      </c>
      <c r="E41" s="1193" t="s">
        <v>161</v>
      </c>
      <c r="F41" s="1197">
        <f t="shared" si="2"/>
        <v>960</v>
      </c>
      <c r="G41" s="1134">
        <v>1</v>
      </c>
      <c r="H41" s="1197">
        <f t="shared" si="3"/>
        <v>240</v>
      </c>
      <c r="I41" s="1134">
        <v>1</v>
      </c>
      <c r="J41" s="1203">
        <f t="shared" si="4"/>
        <v>240</v>
      </c>
      <c r="K41" s="1134">
        <v>1</v>
      </c>
      <c r="L41" s="1197">
        <f t="shared" si="5"/>
        <v>240</v>
      </c>
      <c r="M41" s="1134">
        <v>1</v>
      </c>
      <c r="N41" s="1203">
        <f t="shared" si="6"/>
        <v>240</v>
      </c>
      <c r="O41" s="27"/>
      <c r="P41" s="27"/>
    </row>
    <row r="42" spans="1:16">
      <c r="A42" s="501">
        <v>13</v>
      </c>
      <c r="B42" s="1186" t="s">
        <v>858</v>
      </c>
      <c r="C42" s="1164">
        <v>35</v>
      </c>
      <c r="D42" s="1193">
        <v>12</v>
      </c>
      <c r="E42" s="1193" t="s">
        <v>13</v>
      </c>
      <c r="F42" s="1197">
        <f t="shared" si="2"/>
        <v>420</v>
      </c>
      <c r="G42" s="1134">
        <v>3</v>
      </c>
      <c r="H42" s="1197">
        <f t="shared" si="3"/>
        <v>105</v>
      </c>
      <c r="I42" s="1134">
        <v>3</v>
      </c>
      <c r="J42" s="1203">
        <f t="shared" si="4"/>
        <v>105</v>
      </c>
      <c r="K42" s="1134">
        <v>3</v>
      </c>
      <c r="L42" s="1197">
        <f t="shared" si="5"/>
        <v>105</v>
      </c>
      <c r="M42" s="1134">
        <v>3</v>
      </c>
      <c r="N42" s="1203">
        <f t="shared" si="6"/>
        <v>105</v>
      </c>
      <c r="O42" s="27"/>
      <c r="P42" s="27"/>
    </row>
    <row r="43" spans="1:16">
      <c r="A43" s="501">
        <v>14</v>
      </c>
      <c r="B43" s="1187" t="s">
        <v>859</v>
      </c>
      <c r="C43" s="1164">
        <v>75</v>
      </c>
      <c r="D43" s="1194">
        <v>40</v>
      </c>
      <c r="E43" s="1194" t="s">
        <v>13</v>
      </c>
      <c r="F43" s="1197">
        <f t="shared" si="2"/>
        <v>3000</v>
      </c>
      <c r="G43" s="1134">
        <v>10</v>
      </c>
      <c r="H43" s="1197">
        <f t="shared" si="3"/>
        <v>750</v>
      </c>
      <c r="I43" s="1134">
        <v>10</v>
      </c>
      <c r="J43" s="1203">
        <f t="shared" si="4"/>
        <v>750</v>
      </c>
      <c r="K43" s="1134">
        <v>10</v>
      </c>
      <c r="L43" s="1197">
        <f t="shared" si="5"/>
        <v>750</v>
      </c>
      <c r="M43" s="1134">
        <v>10</v>
      </c>
      <c r="N43" s="1203">
        <f t="shared" si="6"/>
        <v>750</v>
      </c>
      <c r="O43" s="27"/>
      <c r="P43" s="27"/>
    </row>
    <row r="44" spans="1:16">
      <c r="A44" s="501">
        <v>15</v>
      </c>
      <c r="B44" s="1184" t="s">
        <v>860</v>
      </c>
      <c r="C44" s="1164">
        <v>80</v>
      </c>
      <c r="D44" s="1191">
        <v>20</v>
      </c>
      <c r="E44" s="1191" t="s">
        <v>13</v>
      </c>
      <c r="F44" s="1197">
        <f t="shared" si="2"/>
        <v>1600</v>
      </c>
      <c r="G44" s="1134">
        <v>5</v>
      </c>
      <c r="H44" s="1197">
        <f t="shared" si="3"/>
        <v>400</v>
      </c>
      <c r="I44" s="1134">
        <v>5</v>
      </c>
      <c r="J44" s="1203">
        <f t="shared" si="4"/>
        <v>400</v>
      </c>
      <c r="K44" s="1134">
        <v>5</v>
      </c>
      <c r="L44" s="1197">
        <f t="shared" si="5"/>
        <v>400</v>
      </c>
      <c r="M44" s="1134">
        <v>5</v>
      </c>
      <c r="N44" s="1203">
        <f t="shared" si="6"/>
        <v>400</v>
      </c>
      <c r="O44" s="27"/>
      <c r="P44" s="27"/>
    </row>
    <row r="45" spans="1:16">
      <c r="A45" s="501">
        <v>16</v>
      </c>
      <c r="B45" s="1184" t="s">
        <v>861</v>
      </c>
      <c r="C45" s="1164"/>
      <c r="D45" s="1191">
        <v>100</v>
      </c>
      <c r="E45" s="1191" t="s">
        <v>37</v>
      </c>
      <c r="F45" s="1197">
        <f t="shared" si="2"/>
        <v>0</v>
      </c>
      <c r="G45" s="1134">
        <v>25</v>
      </c>
      <c r="H45" s="1197">
        <f t="shared" si="3"/>
        <v>0</v>
      </c>
      <c r="I45" s="1134">
        <v>25</v>
      </c>
      <c r="J45" s="1203">
        <f t="shared" si="4"/>
        <v>0</v>
      </c>
      <c r="K45" s="1134">
        <v>25</v>
      </c>
      <c r="L45" s="1197">
        <f t="shared" si="5"/>
        <v>0</v>
      </c>
      <c r="M45" s="1134">
        <v>25</v>
      </c>
      <c r="N45" s="1203">
        <f t="shared" si="6"/>
        <v>0</v>
      </c>
      <c r="O45" s="27"/>
      <c r="P45" s="27"/>
    </row>
    <row r="46" spans="1:16">
      <c r="A46" s="501">
        <v>17</v>
      </c>
      <c r="B46" s="1184" t="s">
        <v>862</v>
      </c>
      <c r="C46" s="1164">
        <v>35</v>
      </c>
      <c r="D46" s="1191">
        <v>10</v>
      </c>
      <c r="E46" s="1191" t="s">
        <v>161</v>
      </c>
      <c r="F46" s="1197">
        <f t="shared" si="2"/>
        <v>350</v>
      </c>
      <c r="G46" s="1134">
        <v>3</v>
      </c>
      <c r="H46" s="1197">
        <f t="shared" si="3"/>
        <v>105</v>
      </c>
      <c r="I46" s="1134">
        <v>3</v>
      </c>
      <c r="J46" s="1203">
        <f t="shared" si="4"/>
        <v>105</v>
      </c>
      <c r="K46" s="1134">
        <v>2</v>
      </c>
      <c r="L46" s="1197">
        <f t="shared" si="5"/>
        <v>70</v>
      </c>
      <c r="M46" s="1134">
        <v>2</v>
      </c>
      <c r="N46" s="1203">
        <f t="shared" si="6"/>
        <v>70</v>
      </c>
      <c r="O46" s="27"/>
      <c r="P46" s="27"/>
    </row>
    <row r="47" spans="1:16">
      <c r="A47" s="501">
        <v>18</v>
      </c>
      <c r="B47" s="1184" t="s">
        <v>480</v>
      </c>
      <c r="C47" s="1164">
        <v>185</v>
      </c>
      <c r="D47" s="1191">
        <v>2</v>
      </c>
      <c r="E47" s="1191" t="s">
        <v>13</v>
      </c>
      <c r="F47" s="1197">
        <f t="shared" si="2"/>
        <v>370</v>
      </c>
      <c r="G47" s="1134">
        <v>1</v>
      </c>
      <c r="H47" s="1197">
        <f t="shared" si="3"/>
        <v>185</v>
      </c>
      <c r="I47" s="1134"/>
      <c r="J47" s="1203">
        <f t="shared" si="4"/>
        <v>0</v>
      </c>
      <c r="K47" s="1134">
        <v>1</v>
      </c>
      <c r="L47" s="1197">
        <f t="shared" si="5"/>
        <v>185</v>
      </c>
      <c r="M47" s="1134"/>
      <c r="N47" s="1203">
        <f t="shared" si="6"/>
        <v>0</v>
      </c>
      <c r="O47" s="27"/>
      <c r="P47" s="27"/>
    </row>
    <row r="48" spans="1:16">
      <c r="A48" s="501">
        <v>19</v>
      </c>
      <c r="B48" s="1184" t="s">
        <v>556</v>
      </c>
      <c r="C48" s="1164">
        <v>300</v>
      </c>
      <c r="D48" s="1191">
        <v>8</v>
      </c>
      <c r="E48" s="1191" t="s">
        <v>13</v>
      </c>
      <c r="F48" s="1197">
        <f t="shared" si="2"/>
        <v>2400</v>
      </c>
      <c r="G48" s="1134">
        <v>2</v>
      </c>
      <c r="H48" s="1197">
        <f t="shared" si="3"/>
        <v>600</v>
      </c>
      <c r="I48" s="1134">
        <v>2</v>
      </c>
      <c r="J48" s="1203">
        <f t="shared" si="4"/>
        <v>600</v>
      </c>
      <c r="K48" s="1134">
        <v>2</v>
      </c>
      <c r="L48" s="1197">
        <f t="shared" si="5"/>
        <v>600</v>
      </c>
      <c r="M48" s="1134">
        <v>2</v>
      </c>
      <c r="N48" s="1203">
        <f t="shared" si="6"/>
        <v>600</v>
      </c>
      <c r="O48" s="27"/>
      <c r="P48" s="27"/>
    </row>
    <row r="49" spans="1:16">
      <c r="A49" s="501">
        <v>20</v>
      </c>
      <c r="B49" s="1186" t="s">
        <v>153</v>
      </c>
      <c r="C49" s="1164">
        <v>35</v>
      </c>
      <c r="D49" s="1193">
        <v>4</v>
      </c>
      <c r="E49" s="1193" t="s">
        <v>161</v>
      </c>
      <c r="F49" s="1197">
        <f t="shared" si="2"/>
        <v>140</v>
      </c>
      <c r="G49" s="1134">
        <v>1</v>
      </c>
      <c r="H49" s="1197">
        <f t="shared" si="3"/>
        <v>35</v>
      </c>
      <c r="I49" s="1134">
        <v>1</v>
      </c>
      <c r="J49" s="1203">
        <f t="shared" si="4"/>
        <v>35</v>
      </c>
      <c r="K49" s="1134">
        <v>1</v>
      </c>
      <c r="L49" s="1197">
        <f t="shared" si="5"/>
        <v>35</v>
      </c>
      <c r="M49" s="1134">
        <v>1</v>
      </c>
      <c r="N49" s="1203">
        <f t="shared" si="6"/>
        <v>35</v>
      </c>
      <c r="O49" s="27"/>
      <c r="P49" s="27"/>
    </row>
    <row r="50" spans="1:16">
      <c r="A50" s="501">
        <v>21</v>
      </c>
      <c r="B50" s="1184" t="s">
        <v>863</v>
      </c>
      <c r="C50" s="1164"/>
      <c r="D50" s="1191">
        <v>4</v>
      </c>
      <c r="E50" s="1191" t="s">
        <v>37</v>
      </c>
      <c r="F50" s="1197">
        <f t="shared" si="2"/>
        <v>0</v>
      </c>
      <c r="G50" s="1134">
        <v>1</v>
      </c>
      <c r="H50" s="1197">
        <f t="shared" si="3"/>
        <v>0</v>
      </c>
      <c r="I50" s="1134">
        <v>1</v>
      </c>
      <c r="J50" s="1203">
        <f t="shared" si="4"/>
        <v>0</v>
      </c>
      <c r="K50" s="1134">
        <v>1</v>
      </c>
      <c r="L50" s="1197">
        <f t="shared" si="5"/>
        <v>0</v>
      </c>
      <c r="M50" s="1134">
        <v>1</v>
      </c>
      <c r="N50" s="1203">
        <f t="shared" si="6"/>
        <v>0</v>
      </c>
      <c r="O50" s="27"/>
      <c r="P50" s="27"/>
    </row>
    <row r="51" spans="1:16">
      <c r="A51" s="501">
        <v>22</v>
      </c>
      <c r="B51" s="1184" t="s">
        <v>819</v>
      </c>
      <c r="C51" s="1164">
        <v>120</v>
      </c>
      <c r="D51" s="1191">
        <v>4</v>
      </c>
      <c r="E51" s="1191" t="s">
        <v>162</v>
      </c>
      <c r="F51" s="1197">
        <f t="shared" si="2"/>
        <v>480</v>
      </c>
      <c r="G51" s="1134">
        <v>1</v>
      </c>
      <c r="H51" s="1197">
        <f t="shared" si="3"/>
        <v>120</v>
      </c>
      <c r="I51" s="1134">
        <v>1</v>
      </c>
      <c r="J51" s="1203">
        <f t="shared" si="4"/>
        <v>120</v>
      </c>
      <c r="K51" s="1134">
        <v>1</v>
      </c>
      <c r="L51" s="1197">
        <f t="shared" si="5"/>
        <v>120</v>
      </c>
      <c r="M51" s="1134">
        <v>1</v>
      </c>
      <c r="N51" s="1203">
        <f t="shared" si="6"/>
        <v>120</v>
      </c>
      <c r="O51" s="27"/>
      <c r="P51" s="27"/>
    </row>
    <row r="52" spans="1:16">
      <c r="A52" s="501">
        <v>23</v>
      </c>
      <c r="B52" s="1186" t="s">
        <v>864</v>
      </c>
      <c r="C52" s="1164"/>
      <c r="D52" s="1193">
        <v>8</v>
      </c>
      <c r="E52" s="1193" t="s">
        <v>37</v>
      </c>
      <c r="F52" s="1197">
        <f t="shared" si="2"/>
        <v>0</v>
      </c>
      <c r="G52" s="1134">
        <v>2</v>
      </c>
      <c r="H52" s="1197">
        <f t="shared" si="3"/>
        <v>0</v>
      </c>
      <c r="I52" s="1134">
        <v>2</v>
      </c>
      <c r="J52" s="1203">
        <f t="shared" si="4"/>
        <v>0</v>
      </c>
      <c r="K52" s="1134">
        <v>2</v>
      </c>
      <c r="L52" s="1197">
        <f t="shared" si="5"/>
        <v>0</v>
      </c>
      <c r="M52" s="1134">
        <v>2</v>
      </c>
      <c r="N52" s="1203">
        <f t="shared" si="6"/>
        <v>0</v>
      </c>
      <c r="O52" s="27"/>
      <c r="P52" s="27"/>
    </row>
    <row r="53" spans="1:16">
      <c r="A53" s="501">
        <v>24</v>
      </c>
      <c r="B53" s="1186" t="s">
        <v>865</v>
      </c>
      <c r="C53" s="1164"/>
      <c r="D53" s="1193">
        <v>2</v>
      </c>
      <c r="E53" s="1193" t="s">
        <v>162</v>
      </c>
      <c r="F53" s="1197">
        <f t="shared" si="2"/>
        <v>0</v>
      </c>
      <c r="G53" s="1134">
        <v>1</v>
      </c>
      <c r="H53" s="1197">
        <f t="shared" si="3"/>
        <v>0</v>
      </c>
      <c r="I53" s="1134"/>
      <c r="J53" s="1203">
        <f t="shared" si="4"/>
        <v>0</v>
      </c>
      <c r="K53" s="1134">
        <v>1</v>
      </c>
      <c r="L53" s="1197">
        <f t="shared" si="5"/>
        <v>0</v>
      </c>
      <c r="M53" s="1134"/>
      <c r="N53" s="1203">
        <f t="shared" si="6"/>
        <v>0</v>
      </c>
      <c r="O53" s="27"/>
      <c r="P53" s="27"/>
    </row>
    <row r="54" spans="1:16">
      <c r="A54" s="501">
        <v>25</v>
      </c>
      <c r="B54" s="1186" t="s">
        <v>866</v>
      </c>
      <c r="C54" s="1164">
        <v>82</v>
      </c>
      <c r="D54" s="1193">
        <v>4</v>
      </c>
      <c r="E54" s="1193" t="s">
        <v>162</v>
      </c>
      <c r="F54" s="1197">
        <f t="shared" si="2"/>
        <v>328</v>
      </c>
      <c r="G54" s="1134">
        <v>1</v>
      </c>
      <c r="H54" s="1197">
        <f t="shared" si="3"/>
        <v>82</v>
      </c>
      <c r="I54" s="1134">
        <v>1</v>
      </c>
      <c r="J54" s="1203">
        <f t="shared" si="4"/>
        <v>82</v>
      </c>
      <c r="K54" s="1134">
        <v>1</v>
      </c>
      <c r="L54" s="1197">
        <f t="shared" si="5"/>
        <v>82</v>
      </c>
      <c r="M54" s="1134">
        <v>1</v>
      </c>
      <c r="N54" s="1203">
        <f t="shared" si="6"/>
        <v>82</v>
      </c>
      <c r="O54" s="27"/>
      <c r="P54" s="27"/>
    </row>
    <row r="55" spans="1:16">
      <c r="A55" s="501">
        <v>26</v>
      </c>
      <c r="B55" s="1186" t="s">
        <v>867</v>
      </c>
      <c r="C55" s="1164"/>
      <c r="D55" s="1193">
        <v>8</v>
      </c>
      <c r="E55" s="1193" t="s">
        <v>13</v>
      </c>
      <c r="F55" s="1197">
        <f t="shared" si="2"/>
        <v>0</v>
      </c>
      <c r="G55" s="1134">
        <v>2</v>
      </c>
      <c r="H55" s="1197">
        <f t="shared" si="3"/>
        <v>0</v>
      </c>
      <c r="I55" s="1134">
        <v>2</v>
      </c>
      <c r="J55" s="1203">
        <f t="shared" si="4"/>
        <v>0</v>
      </c>
      <c r="K55" s="1134">
        <v>2</v>
      </c>
      <c r="L55" s="1197">
        <f t="shared" si="5"/>
        <v>0</v>
      </c>
      <c r="M55" s="1134">
        <v>2</v>
      </c>
      <c r="N55" s="1203">
        <f t="shared" si="6"/>
        <v>0</v>
      </c>
      <c r="O55" s="27"/>
      <c r="P55" s="27"/>
    </row>
    <row r="56" spans="1:16">
      <c r="A56" s="501">
        <v>27</v>
      </c>
      <c r="B56" s="1186" t="s">
        <v>868</v>
      </c>
      <c r="C56" s="1164">
        <v>25</v>
      </c>
      <c r="D56" s="1193">
        <v>8</v>
      </c>
      <c r="E56" s="1193" t="s">
        <v>162</v>
      </c>
      <c r="F56" s="1197">
        <f t="shared" si="2"/>
        <v>200</v>
      </c>
      <c r="G56" s="1134">
        <v>4</v>
      </c>
      <c r="H56" s="1197">
        <f t="shared" si="3"/>
        <v>100</v>
      </c>
      <c r="I56" s="1134">
        <v>4</v>
      </c>
      <c r="J56" s="1203">
        <f t="shared" si="4"/>
        <v>100</v>
      </c>
      <c r="K56" s="1134">
        <v>3</v>
      </c>
      <c r="L56" s="1197">
        <f t="shared" si="5"/>
        <v>75</v>
      </c>
      <c r="M56" s="1134">
        <v>3</v>
      </c>
      <c r="N56" s="1203">
        <f t="shared" si="6"/>
        <v>75</v>
      </c>
      <c r="O56" s="27"/>
      <c r="P56" s="27"/>
    </row>
    <row r="57" spans="1:16">
      <c r="A57" s="501">
        <v>28</v>
      </c>
      <c r="B57" s="1186" t="s">
        <v>869</v>
      </c>
      <c r="C57" s="1164">
        <v>350</v>
      </c>
      <c r="D57" s="1193">
        <v>12</v>
      </c>
      <c r="E57" s="1193" t="s">
        <v>13</v>
      </c>
      <c r="F57" s="1197">
        <f t="shared" si="2"/>
        <v>4200</v>
      </c>
      <c r="G57" s="1134">
        <v>3</v>
      </c>
      <c r="H57" s="1197">
        <f t="shared" si="3"/>
        <v>1050</v>
      </c>
      <c r="I57" s="1134">
        <v>3</v>
      </c>
      <c r="J57" s="1203">
        <f t="shared" si="4"/>
        <v>1050</v>
      </c>
      <c r="K57" s="1134">
        <v>3</v>
      </c>
      <c r="L57" s="1197">
        <f t="shared" si="5"/>
        <v>1050</v>
      </c>
      <c r="M57" s="1134">
        <v>3</v>
      </c>
      <c r="N57" s="1203">
        <f t="shared" si="6"/>
        <v>1050</v>
      </c>
      <c r="O57" s="27"/>
      <c r="P57" s="27"/>
    </row>
    <row r="58" spans="1:16">
      <c r="A58" s="501">
        <v>29</v>
      </c>
      <c r="B58" s="1186" t="s">
        <v>870</v>
      </c>
      <c r="C58" s="1164">
        <v>350</v>
      </c>
      <c r="D58" s="1191">
        <v>4</v>
      </c>
      <c r="E58" s="1191" t="s">
        <v>13</v>
      </c>
      <c r="F58" s="1198">
        <f t="shared" si="2"/>
        <v>1400</v>
      </c>
      <c r="G58" s="1134">
        <v>1</v>
      </c>
      <c r="H58" s="1198">
        <f t="shared" si="3"/>
        <v>350</v>
      </c>
      <c r="I58" s="1134">
        <v>1</v>
      </c>
      <c r="J58" s="1204">
        <f t="shared" si="4"/>
        <v>350</v>
      </c>
      <c r="K58" s="1205">
        <v>1</v>
      </c>
      <c r="L58" s="1198">
        <f t="shared" si="5"/>
        <v>350</v>
      </c>
      <c r="M58" s="1205">
        <v>1</v>
      </c>
      <c r="N58" s="1204">
        <f t="shared" si="6"/>
        <v>350</v>
      </c>
      <c r="O58" s="27"/>
      <c r="P58" s="27"/>
    </row>
    <row r="59" spans="1:16" s="1" customFormat="1">
      <c r="A59" s="584"/>
      <c r="B59" s="597"/>
      <c r="C59" s="585"/>
      <c r="D59" s="584"/>
      <c r="E59" s="584"/>
      <c r="F59" s="1195"/>
      <c r="G59" s="584"/>
      <c r="H59" s="1202"/>
      <c r="I59" s="584"/>
      <c r="J59" s="1208"/>
      <c r="K59" s="1209"/>
      <c r="L59" s="1202"/>
      <c r="M59" s="1209"/>
      <c r="N59" s="1208"/>
      <c r="O59" s="27"/>
      <c r="P59" s="27"/>
    </row>
    <row r="60" spans="1:16" s="1" customFormat="1">
      <c r="A60" s="584"/>
      <c r="B60" s="597"/>
      <c r="C60" s="585"/>
      <c r="D60" s="584"/>
      <c r="E60" s="584"/>
      <c r="F60" s="586"/>
      <c r="G60" s="584"/>
      <c r="H60" s="1200"/>
      <c r="I60" s="584"/>
      <c r="J60" s="1207"/>
      <c r="K60" s="584"/>
      <c r="L60" s="1200"/>
      <c r="M60" s="584"/>
      <c r="N60" s="1207"/>
      <c r="O60" s="27"/>
      <c r="P60" s="27"/>
    </row>
    <row r="61" spans="1:16" s="1" customFormat="1">
      <c r="A61" s="584"/>
      <c r="B61" s="597"/>
      <c r="C61" s="585"/>
      <c r="D61" s="584"/>
      <c r="E61" s="584"/>
      <c r="F61" s="1196"/>
      <c r="G61" s="584"/>
      <c r="H61" s="1201"/>
      <c r="I61" s="584"/>
      <c r="J61" s="1210"/>
      <c r="K61" s="1211"/>
      <c r="L61" s="1201"/>
      <c r="M61" s="1211"/>
      <c r="N61" s="1210"/>
      <c r="O61" s="27"/>
      <c r="P61" s="27"/>
    </row>
    <row r="62" spans="1:16" ht="21" customHeight="1">
      <c r="A62" s="501">
        <v>30</v>
      </c>
      <c r="B62" s="1186" t="s">
        <v>871</v>
      </c>
      <c r="C62" s="1164">
        <v>350</v>
      </c>
      <c r="D62" s="1193">
        <v>4</v>
      </c>
      <c r="E62" s="1193" t="s">
        <v>13</v>
      </c>
      <c r="F62" s="1199">
        <f t="shared" si="2"/>
        <v>1400</v>
      </c>
      <c r="G62" s="1134">
        <v>1</v>
      </c>
      <c r="H62" s="1199">
        <f t="shared" si="3"/>
        <v>350</v>
      </c>
      <c r="I62" s="1134">
        <v>1</v>
      </c>
      <c r="J62" s="1206">
        <f t="shared" si="4"/>
        <v>350</v>
      </c>
      <c r="K62" s="1166">
        <v>1</v>
      </c>
      <c r="L62" s="1199">
        <f t="shared" si="5"/>
        <v>350</v>
      </c>
      <c r="M62" s="1166">
        <v>1</v>
      </c>
      <c r="N62" s="1206">
        <f t="shared" si="6"/>
        <v>350</v>
      </c>
      <c r="O62" s="27"/>
      <c r="P62" s="27"/>
    </row>
    <row r="63" spans="1:16">
      <c r="A63" s="501">
        <v>31</v>
      </c>
      <c r="B63" s="1186" t="s">
        <v>872</v>
      </c>
      <c r="C63" s="1164">
        <v>350</v>
      </c>
      <c r="D63" s="1193">
        <v>4</v>
      </c>
      <c r="E63" s="1193" t="s">
        <v>13</v>
      </c>
      <c r="F63" s="1197">
        <f t="shared" si="2"/>
        <v>1400</v>
      </c>
      <c r="G63" s="1134">
        <v>1</v>
      </c>
      <c r="H63" s="1197">
        <f t="shared" si="3"/>
        <v>350</v>
      </c>
      <c r="I63" s="1134">
        <v>1</v>
      </c>
      <c r="J63" s="1203">
        <f t="shared" si="4"/>
        <v>350</v>
      </c>
      <c r="K63" s="1134">
        <v>1</v>
      </c>
      <c r="L63" s="1197">
        <f t="shared" si="5"/>
        <v>350</v>
      </c>
      <c r="M63" s="1134">
        <v>1</v>
      </c>
      <c r="N63" s="1203">
        <f t="shared" si="6"/>
        <v>350</v>
      </c>
      <c r="O63" s="27"/>
      <c r="P63" s="27"/>
    </row>
    <row r="64" spans="1:16">
      <c r="A64" s="501">
        <v>32</v>
      </c>
      <c r="B64" s="1186" t="s">
        <v>873</v>
      </c>
      <c r="C64" s="1164"/>
      <c r="D64" s="1193">
        <v>11</v>
      </c>
      <c r="E64" s="1193" t="s">
        <v>13</v>
      </c>
      <c r="F64" s="1197">
        <f t="shared" si="2"/>
        <v>0</v>
      </c>
      <c r="G64" s="1134">
        <v>3</v>
      </c>
      <c r="H64" s="1197">
        <f t="shared" si="3"/>
        <v>0</v>
      </c>
      <c r="I64" s="1134">
        <v>3</v>
      </c>
      <c r="J64" s="1203">
        <f t="shared" si="4"/>
        <v>0</v>
      </c>
      <c r="K64" s="1134">
        <v>3</v>
      </c>
      <c r="L64" s="1197">
        <f t="shared" si="5"/>
        <v>0</v>
      </c>
      <c r="M64" s="1134">
        <v>2</v>
      </c>
      <c r="N64" s="1203">
        <f t="shared" si="6"/>
        <v>0</v>
      </c>
      <c r="O64" s="27"/>
      <c r="P64" s="27"/>
    </row>
    <row r="65" spans="1:16">
      <c r="A65" s="501">
        <v>33</v>
      </c>
      <c r="B65" s="1188" t="s">
        <v>874</v>
      </c>
      <c r="C65" s="1164">
        <v>520</v>
      </c>
      <c r="D65" s="1191">
        <v>3</v>
      </c>
      <c r="E65" s="1191" t="s">
        <v>165</v>
      </c>
      <c r="F65" s="1197">
        <f t="shared" si="2"/>
        <v>1560</v>
      </c>
      <c r="G65" s="1134">
        <v>1</v>
      </c>
      <c r="H65" s="1197">
        <f t="shared" si="3"/>
        <v>520</v>
      </c>
      <c r="I65" s="1134">
        <v>1</v>
      </c>
      <c r="J65" s="1203">
        <f t="shared" si="4"/>
        <v>520</v>
      </c>
      <c r="K65" s="1134">
        <v>1</v>
      </c>
      <c r="L65" s="1197">
        <f t="shared" si="5"/>
        <v>520</v>
      </c>
      <c r="M65" s="1134"/>
      <c r="N65" s="1203">
        <f t="shared" si="6"/>
        <v>0</v>
      </c>
      <c r="O65" s="27"/>
      <c r="P65" s="27"/>
    </row>
    <row r="66" spans="1:16" ht="16.5" customHeight="1">
      <c r="A66" s="501">
        <v>34</v>
      </c>
      <c r="B66" s="1187" t="s">
        <v>875</v>
      </c>
      <c r="C66" s="1164"/>
      <c r="D66" s="1194">
        <v>5</v>
      </c>
      <c r="E66" s="1194" t="s">
        <v>13</v>
      </c>
      <c r="F66" s="1197">
        <f t="shared" si="2"/>
        <v>0</v>
      </c>
      <c r="G66" s="1134">
        <v>2</v>
      </c>
      <c r="H66" s="1197">
        <f t="shared" si="3"/>
        <v>0</v>
      </c>
      <c r="I66" s="1134">
        <v>1</v>
      </c>
      <c r="J66" s="1203">
        <f t="shared" si="4"/>
        <v>0</v>
      </c>
      <c r="K66" s="1134">
        <v>1</v>
      </c>
      <c r="L66" s="1197">
        <f t="shared" si="5"/>
        <v>0</v>
      </c>
      <c r="M66" s="1134">
        <v>1</v>
      </c>
      <c r="N66" s="1203">
        <f t="shared" si="6"/>
        <v>0</v>
      </c>
      <c r="O66" s="27"/>
      <c r="P66" s="27"/>
    </row>
    <row r="67" spans="1:16">
      <c r="A67" s="501">
        <v>35</v>
      </c>
      <c r="B67" s="1184" t="s">
        <v>876</v>
      </c>
      <c r="C67" s="1164"/>
      <c r="D67" s="1191">
        <v>4</v>
      </c>
      <c r="E67" s="1191" t="s">
        <v>13</v>
      </c>
      <c r="F67" s="1197">
        <f t="shared" si="2"/>
        <v>0</v>
      </c>
      <c r="G67" s="1134">
        <v>1</v>
      </c>
      <c r="H67" s="1197">
        <f t="shared" si="3"/>
        <v>0</v>
      </c>
      <c r="I67" s="1134">
        <v>1</v>
      </c>
      <c r="J67" s="1203">
        <f t="shared" si="4"/>
        <v>0</v>
      </c>
      <c r="K67" s="1134">
        <v>1</v>
      </c>
      <c r="L67" s="1197">
        <f t="shared" si="5"/>
        <v>0</v>
      </c>
      <c r="M67" s="1134">
        <v>1</v>
      </c>
      <c r="N67" s="1203">
        <f t="shared" si="6"/>
        <v>0</v>
      </c>
      <c r="O67" s="27"/>
      <c r="P67" s="27"/>
    </row>
    <row r="68" spans="1:16" ht="16.5" customHeight="1">
      <c r="A68" s="501">
        <v>36</v>
      </c>
      <c r="B68" s="1184" t="s">
        <v>877</v>
      </c>
      <c r="C68" s="1164"/>
      <c r="D68" s="1191">
        <v>4</v>
      </c>
      <c r="E68" s="1191" t="s">
        <v>162</v>
      </c>
      <c r="F68" s="1197">
        <f t="shared" si="2"/>
        <v>0</v>
      </c>
      <c r="G68" s="1134">
        <v>1</v>
      </c>
      <c r="H68" s="1197">
        <f t="shared" si="3"/>
        <v>0</v>
      </c>
      <c r="I68" s="1134">
        <v>1</v>
      </c>
      <c r="J68" s="1203">
        <f t="shared" si="4"/>
        <v>0</v>
      </c>
      <c r="K68" s="1134">
        <v>1</v>
      </c>
      <c r="L68" s="1197">
        <f t="shared" si="5"/>
        <v>0</v>
      </c>
      <c r="M68" s="1134">
        <v>1</v>
      </c>
      <c r="N68" s="1203">
        <f t="shared" si="6"/>
        <v>0</v>
      </c>
      <c r="O68" s="27"/>
      <c r="P68" s="27"/>
    </row>
    <row r="69" spans="1:16" ht="15.75" customHeight="1">
      <c r="A69" s="501">
        <v>37</v>
      </c>
      <c r="B69" s="1184" t="s">
        <v>878</v>
      </c>
      <c r="C69" s="1164"/>
      <c r="D69" s="1191">
        <v>12</v>
      </c>
      <c r="E69" s="1191" t="s">
        <v>162</v>
      </c>
      <c r="F69" s="1197">
        <f t="shared" si="2"/>
        <v>0</v>
      </c>
      <c r="G69" s="1134">
        <v>3</v>
      </c>
      <c r="H69" s="1197">
        <f t="shared" si="3"/>
        <v>0</v>
      </c>
      <c r="I69" s="1134">
        <v>3</v>
      </c>
      <c r="J69" s="1203">
        <f t="shared" si="4"/>
        <v>0</v>
      </c>
      <c r="K69" s="1134">
        <v>3</v>
      </c>
      <c r="L69" s="1197">
        <f t="shared" si="5"/>
        <v>0</v>
      </c>
      <c r="M69" s="1134">
        <v>3</v>
      </c>
      <c r="N69" s="1203">
        <f t="shared" si="6"/>
        <v>0</v>
      </c>
      <c r="O69" s="27"/>
      <c r="P69" s="27"/>
    </row>
    <row r="70" spans="1:16">
      <c r="A70" s="501">
        <v>38</v>
      </c>
      <c r="B70" s="1186" t="s">
        <v>248</v>
      </c>
      <c r="C70" s="1164">
        <v>200</v>
      </c>
      <c r="D70" s="1193">
        <v>3</v>
      </c>
      <c r="E70" s="1193" t="s">
        <v>165</v>
      </c>
      <c r="F70" s="1197">
        <f t="shared" si="2"/>
        <v>600</v>
      </c>
      <c r="G70" s="1134">
        <v>1</v>
      </c>
      <c r="H70" s="1197">
        <f t="shared" si="3"/>
        <v>200</v>
      </c>
      <c r="I70" s="1134">
        <v>1</v>
      </c>
      <c r="J70" s="1203">
        <f t="shared" si="4"/>
        <v>200</v>
      </c>
      <c r="K70" s="1134">
        <v>1</v>
      </c>
      <c r="L70" s="1197">
        <f t="shared" si="5"/>
        <v>200</v>
      </c>
      <c r="M70" s="1134"/>
      <c r="N70" s="1203">
        <f t="shared" si="6"/>
        <v>0</v>
      </c>
      <c r="O70" s="27"/>
      <c r="P70" s="27"/>
    </row>
    <row r="71" spans="1:16">
      <c r="A71" s="501">
        <v>39</v>
      </c>
      <c r="B71" s="1186" t="s">
        <v>879</v>
      </c>
      <c r="C71" s="1164">
        <v>160</v>
      </c>
      <c r="D71" s="1193">
        <v>4</v>
      </c>
      <c r="E71" s="1193" t="s">
        <v>13</v>
      </c>
      <c r="F71" s="1197">
        <f t="shared" si="2"/>
        <v>640</v>
      </c>
      <c r="G71" s="1134">
        <v>1</v>
      </c>
      <c r="H71" s="1197">
        <f t="shared" si="3"/>
        <v>160</v>
      </c>
      <c r="I71" s="1134">
        <v>1</v>
      </c>
      <c r="J71" s="1203">
        <f t="shared" si="4"/>
        <v>160</v>
      </c>
      <c r="K71" s="1134">
        <v>1</v>
      </c>
      <c r="L71" s="1197">
        <f t="shared" si="5"/>
        <v>160</v>
      </c>
      <c r="M71" s="1134">
        <v>1</v>
      </c>
      <c r="N71" s="1203">
        <f t="shared" si="6"/>
        <v>160</v>
      </c>
      <c r="O71" s="27"/>
      <c r="P71" s="27"/>
    </row>
    <row r="72" spans="1:16">
      <c r="A72" s="501">
        <v>40</v>
      </c>
      <c r="B72" s="1184" t="s">
        <v>880</v>
      </c>
      <c r="C72" s="1164"/>
      <c r="D72" s="1191">
        <v>8</v>
      </c>
      <c r="E72" s="1191" t="s">
        <v>37</v>
      </c>
      <c r="F72" s="1197">
        <f t="shared" si="2"/>
        <v>0</v>
      </c>
      <c r="G72" s="1134">
        <v>2</v>
      </c>
      <c r="H72" s="1197">
        <f t="shared" si="3"/>
        <v>0</v>
      </c>
      <c r="I72" s="1134">
        <v>2</v>
      </c>
      <c r="J72" s="1203">
        <f t="shared" si="4"/>
        <v>0</v>
      </c>
      <c r="K72" s="1134">
        <v>2</v>
      </c>
      <c r="L72" s="1197">
        <f t="shared" si="5"/>
        <v>0</v>
      </c>
      <c r="M72" s="1134">
        <v>2</v>
      </c>
      <c r="N72" s="1203">
        <f t="shared" si="6"/>
        <v>0</v>
      </c>
      <c r="O72" s="27"/>
      <c r="P72" s="27"/>
    </row>
    <row r="73" spans="1:16" ht="14.25" customHeight="1">
      <c r="A73" s="501">
        <v>41</v>
      </c>
      <c r="B73" s="1186" t="s">
        <v>881</v>
      </c>
      <c r="C73" s="1164"/>
      <c r="D73" s="1193">
        <v>12</v>
      </c>
      <c r="E73" s="1193" t="s">
        <v>165</v>
      </c>
      <c r="F73" s="1197">
        <f t="shared" si="2"/>
        <v>0</v>
      </c>
      <c r="G73" s="1134">
        <v>3</v>
      </c>
      <c r="H73" s="1197">
        <f t="shared" si="3"/>
        <v>0</v>
      </c>
      <c r="I73" s="1134">
        <v>3</v>
      </c>
      <c r="J73" s="1203">
        <f t="shared" si="4"/>
        <v>0</v>
      </c>
      <c r="K73" s="1134">
        <v>3</v>
      </c>
      <c r="L73" s="1197">
        <f t="shared" si="5"/>
        <v>0</v>
      </c>
      <c r="M73" s="1134">
        <v>3</v>
      </c>
      <c r="N73" s="1203">
        <f t="shared" si="6"/>
        <v>0</v>
      </c>
      <c r="O73" s="27"/>
      <c r="P73" s="27"/>
    </row>
    <row r="74" spans="1:16">
      <c r="A74" s="501">
        <v>42</v>
      </c>
      <c r="B74" s="1186" t="s">
        <v>882</v>
      </c>
      <c r="C74" s="1164"/>
      <c r="D74" s="1193">
        <v>50</v>
      </c>
      <c r="E74" s="1193" t="s">
        <v>165</v>
      </c>
      <c r="F74" s="1197">
        <f t="shared" si="2"/>
        <v>0</v>
      </c>
      <c r="G74" s="1134">
        <v>15</v>
      </c>
      <c r="H74" s="1197">
        <f t="shared" si="3"/>
        <v>0</v>
      </c>
      <c r="I74" s="1134">
        <v>15</v>
      </c>
      <c r="J74" s="1203">
        <f t="shared" si="4"/>
        <v>0</v>
      </c>
      <c r="K74" s="1134">
        <v>10</v>
      </c>
      <c r="L74" s="1197">
        <f t="shared" si="5"/>
        <v>0</v>
      </c>
      <c r="M74" s="1134">
        <v>10</v>
      </c>
      <c r="N74" s="1203">
        <f t="shared" si="6"/>
        <v>0</v>
      </c>
      <c r="O74" s="27"/>
      <c r="P74" s="27"/>
    </row>
    <row r="75" spans="1:16">
      <c r="A75" s="501">
        <v>43</v>
      </c>
      <c r="B75" s="1186" t="s">
        <v>883</v>
      </c>
      <c r="C75" s="1164"/>
      <c r="D75" s="1193">
        <v>25</v>
      </c>
      <c r="E75" s="1193" t="s">
        <v>165</v>
      </c>
      <c r="F75" s="1197">
        <f t="shared" si="2"/>
        <v>0</v>
      </c>
      <c r="G75" s="1134">
        <v>7</v>
      </c>
      <c r="H75" s="1197">
        <f t="shared" si="3"/>
        <v>0</v>
      </c>
      <c r="I75" s="1134">
        <v>6</v>
      </c>
      <c r="J75" s="1203">
        <f t="shared" si="4"/>
        <v>0</v>
      </c>
      <c r="K75" s="1134">
        <v>6</v>
      </c>
      <c r="L75" s="1197">
        <f t="shared" si="5"/>
        <v>0</v>
      </c>
      <c r="M75" s="1134">
        <v>6</v>
      </c>
      <c r="N75" s="1203">
        <f t="shared" si="6"/>
        <v>0</v>
      </c>
      <c r="O75" s="27"/>
      <c r="P75" s="27"/>
    </row>
    <row r="76" spans="1:16">
      <c r="A76" s="501">
        <v>44</v>
      </c>
      <c r="B76" s="1186" t="s">
        <v>884</v>
      </c>
      <c r="C76" s="1164">
        <v>18</v>
      </c>
      <c r="D76" s="1193">
        <v>10</v>
      </c>
      <c r="E76" s="1193" t="s">
        <v>13</v>
      </c>
      <c r="F76" s="1197">
        <f t="shared" si="2"/>
        <v>180</v>
      </c>
      <c r="G76" s="1134">
        <v>3</v>
      </c>
      <c r="H76" s="1197">
        <f t="shared" si="3"/>
        <v>54</v>
      </c>
      <c r="I76" s="1134">
        <v>3</v>
      </c>
      <c r="J76" s="1203">
        <f t="shared" si="4"/>
        <v>54</v>
      </c>
      <c r="K76" s="1134">
        <v>2</v>
      </c>
      <c r="L76" s="1197">
        <f t="shared" si="5"/>
        <v>36</v>
      </c>
      <c r="M76" s="1134">
        <v>2</v>
      </c>
      <c r="N76" s="1203">
        <f t="shared" si="6"/>
        <v>36</v>
      </c>
      <c r="O76" s="27"/>
      <c r="P76" s="27"/>
    </row>
    <row r="77" spans="1:16">
      <c r="A77" s="501">
        <v>45</v>
      </c>
      <c r="B77" s="1186" t="s">
        <v>885</v>
      </c>
      <c r="C77" s="1164"/>
      <c r="D77" s="1193">
        <v>8</v>
      </c>
      <c r="E77" s="1193" t="s">
        <v>13</v>
      </c>
      <c r="F77" s="1197">
        <f t="shared" si="2"/>
        <v>0</v>
      </c>
      <c r="G77" s="1134">
        <v>2</v>
      </c>
      <c r="H77" s="1197">
        <f t="shared" si="3"/>
        <v>0</v>
      </c>
      <c r="I77" s="1134">
        <v>2</v>
      </c>
      <c r="J77" s="1203">
        <f t="shared" si="4"/>
        <v>0</v>
      </c>
      <c r="K77" s="1134">
        <v>2</v>
      </c>
      <c r="L77" s="1197">
        <f t="shared" si="5"/>
        <v>0</v>
      </c>
      <c r="M77" s="1134">
        <v>2</v>
      </c>
      <c r="N77" s="1203">
        <f t="shared" si="6"/>
        <v>0</v>
      </c>
      <c r="O77" s="27"/>
      <c r="P77" s="27"/>
    </row>
    <row r="78" spans="1:16">
      <c r="A78" s="501">
        <v>46</v>
      </c>
      <c r="B78" s="1186" t="s">
        <v>886</v>
      </c>
      <c r="C78" s="1164">
        <v>50</v>
      </c>
      <c r="D78" s="1193">
        <v>48</v>
      </c>
      <c r="E78" s="1193" t="s">
        <v>37</v>
      </c>
      <c r="F78" s="1197">
        <f t="shared" si="2"/>
        <v>2400</v>
      </c>
      <c r="G78" s="1134">
        <v>12</v>
      </c>
      <c r="H78" s="1197">
        <f t="shared" si="3"/>
        <v>600</v>
      </c>
      <c r="I78" s="1134">
        <v>12</v>
      </c>
      <c r="J78" s="1203">
        <f t="shared" si="4"/>
        <v>600</v>
      </c>
      <c r="K78" s="1134">
        <v>12</v>
      </c>
      <c r="L78" s="1197">
        <f t="shared" si="5"/>
        <v>600</v>
      </c>
      <c r="M78" s="1134">
        <v>12</v>
      </c>
      <c r="N78" s="1203">
        <f t="shared" si="6"/>
        <v>600</v>
      </c>
      <c r="O78" s="27"/>
      <c r="P78" s="27"/>
    </row>
    <row r="79" spans="1:16">
      <c r="A79" s="501">
        <v>47</v>
      </c>
      <c r="B79" s="1184" t="s">
        <v>309</v>
      </c>
      <c r="C79" s="1164">
        <v>5</v>
      </c>
      <c r="D79" s="1193">
        <v>50</v>
      </c>
      <c r="E79" s="1193" t="s">
        <v>13</v>
      </c>
      <c r="F79" s="1197">
        <f t="shared" si="2"/>
        <v>250</v>
      </c>
      <c r="G79" s="1134">
        <v>15</v>
      </c>
      <c r="H79" s="1197">
        <f t="shared" si="3"/>
        <v>75</v>
      </c>
      <c r="I79" s="1134">
        <v>15</v>
      </c>
      <c r="J79" s="1203">
        <f t="shared" si="4"/>
        <v>75</v>
      </c>
      <c r="K79" s="1134">
        <v>10</v>
      </c>
      <c r="L79" s="1197">
        <f t="shared" si="5"/>
        <v>50</v>
      </c>
      <c r="M79" s="1134">
        <v>10</v>
      </c>
      <c r="N79" s="1203">
        <f t="shared" si="6"/>
        <v>50</v>
      </c>
      <c r="O79" s="27"/>
      <c r="P79" s="27"/>
    </row>
    <row r="80" spans="1:16">
      <c r="A80" s="501">
        <v>48</v>
      </c>
      <c r="B80" s="1184" t="s">
        <v>887</v>
      </c>
      <c r="C80" s="1164">
        <v>95</v>
      </c>
      <c r="D80" s="1191">
        <v>22</v>
      </c>
      <c r="E80" s="1191" t="s">
        <v>13</v>
      </c>
      <c r="F80" s="1197">
        <f t="shared" si="2"/>
        <v>2090</v>
      </c>
      <c r="G80" s="1134">
        <v>6</v>
      </c>
      <c r="H80" s="1197">
        <f t="shared" si="3"/>
        <v>570</v>
      </c>
      <c r="I80" s="1134">
        <v>6</v>
      </c>
      <c r="J80" s="1203">
        <f t="shared" si="4"/>
        <v>570</v>
      </c>
      <c r="K80" s="1134">
        <v>5</v>
      </c>
      <c r="L80" s="1197">
        <f t="shared" si="5"/>
        <v>475</v>
      </c>
      <c r="M80" s="1134">
        <v>5</v>
      </c>
      <c r="N80" s="1203">
        <f t="shared" si="6"/>
        <v>475</v>
      </c>
      <c r="O80" s="27"/>
      <c r="P80" s="27"/>
    </row>
    <row r="81" spans="1:16">
      <c r="A81" s="501">
        <v>49</v>
      </c>
      <c r="B81" s="1184" t="s">
        <v>888</v>
      </c>
      <c r="C81" s="1164">
        <v>60</v>
      </c>
      <c r="D81" s="1191">
        <v>8</v>
      </c>
      <c r="E81" s="1191" t="s">
        <v>13</v>
      </c>
      <c r="F81" s="1197">
        <f t="shared" si="2"/>
        <v>480</v>
      </c>
      <c r="G81" s="1134">
        <v>2</v>
      </c>
      <c r="H81" s="1197">
        <f t="shared" si="3"/>
        <v>120</v>
      </c>
      <c r="I81" s="1134">
        <v>2</v>
      </c>
      <c r="J81" s="1203">
        <f t="shared" si="4"/>
        <v>120</v>
      </c>
      <c r="K81" s="1134">
        <v>2</v>
      </c>
      <c r="L81" s="1197">
        <f t="shared" si="5"/>
        <v>120</v>
      </c>
      <c r="M81" s="1134">
        <v>2</v>
      </c>
      <c r="N81" s="1203">
        <f t="shared" si="6"/>
        <v>120</v>
      </c>
      <c r="O81" s="27"/>
      <c r="P81" s="27"/>
    </row>
    <row r="82" spans="1:16">
      <c r="A82" s="501">
        <v>50</v>
      </c>
      <c r="B82" s="1184" t="s">
        <v>889</v>
      </c>
      <c r="C82" s="1164">
        <v>100</v>
      </c>
      <c r="D82" s="1191">
        <v>8</v>
      </c>
      <c r="E82" s="1191" t="s">
        <v>13</v>
      </c>
      <c r="F82" s="1197">
        <f t="shared" si="2"/>
        <v>800</v>
      </c>
      <c r="G82" s="1134">
        <v>2</v>
      </c>
      <c r="H82" s="1197">
        <f t="shared" si="3"/>
        <v>200</v>
      </c>
      <c r="I82" s="1134">
        <v>2</v>
      </c>
      <c r="J82" s="1203">
        <f t="shared" si="4"/>
        <v>200</v>
      </c>
      <c r="K82" s="1134">
        <v>2</v>
      </c>
      <c r="L82" s="1197">
        <f t="shared" si="5"/>
        <v>200</v>
      </c>
      <c r="M82" s="1134">
        <v>2</v>
      </c>
      <c r="N82" s="1203">
        <f t="shared" si="6"/>
        <v>200</v>
      </c>
      <c r="O82" s="27"/>
      <c r="P82" s="27"/>
    </row>
    <row r="83" spans="1:16">
      <c r="A83" s="501">
        <v>51</v>
      </c>
      <c r="B83" s="1184" t="s">
        <v>890</v>
      </c>
      <c r="C83" s="1164">
        <v>120</v>
      </c>
      <c r="D83" s="1191">
        <v>4</v>
      </c>
      <c r="E83" s="1191" t="s">
        <v>162</v>
      </c>
      <c r="F83" s="1197">
        <f t="shared" si="2"/>
        <v>480</v>
      </c>
      <c r="G83" s="1134">
        <v>1</v>
      </c>
      <c r="H83" s="1197">
        <f t="shared" si="3"/>
        <v>120</v>
      </c>
      <c r="I83" s="1134">
        <v>1</v>
      </c>
      <c r="J83" s="1203">
        <f t="shared" si="4"/>
        <v>120</v>
      </c>
      <c r="K83" s="1134">
        <v>1</v>
      </c>
      <c r="L83" s="1197">
        <f t="shared" si="5"/>
        <v>120</v>
      </c>
      <c r="M83" s="1134">
        <v>1</v>
      </c>
      <c r="N83" s="1203">
        <f t="shared" si="6"/>
        <v>120</v>
      </c>
      <c r="O83" s="27"/>
      <c r="P83" s="27"/>
    </row>
    <row r="84" spans="1:16">
      <c r="A84" s="501">
        <v>52</v>
      </c>
      <c r="B84" s="1184" t="s">
        <v>891</v>
      </c>
      <c r="C84" s="1164">
        <v>8000</v>
      </c>
      <c r="D84" s="1131"/>
      <c r="E84" s="1131"/>
      <c r="F84" s="1197">
        <v>8000</v>
      </c>
      <c r="G84" s="1134">
        <v>1</v>
      </c>
      <c r="H84" s="1197">
        <f t="shared" si="3"/>
        <v>8000</v>
      </c>
      <c r="I84" s="1134"/>
      <c r="J84" s="1203">
        <f t="shared" si="4"/>
        <v>0</v>
      </c>
      <c r="K84" s="1134"/>
      <c r="L84" s="1197">
        <f t="shared" si="5"/>
        <v>0</v>
      </c>
      <c r="M84" s="1134"/>
      <c r="N84" s="1203">
        <f>C84*M84</f>
        <v>0</v>
      </c>
      <c r="O84" s="27"/>
      <c r="P84" s="27"/>
    </row>
    <row r="85" spans="1:16">
      <c r="A85" s="497"/>
      <c r="B85" s="506"/>
      <c r="C85" s="501"/>
      <c r="D85" s="501"/>
      <c r="E85" s="511"/>
      <c r="F85" s="497"/>
      <c r="G85" s="497"/>
      <c r="H85" s="497"/>
      <c r="I85" s="497"/>
      <c r="J85" s="497"/>
      <c r="K85" s="497"/>
      <c r="L85" s="497"/>
      <c r="M85" s="497"/>
      <c r="N85" s="497"/>
      <c r="O85" s="27"/>
      <c r="P85" s="27"/>
    </row>
    <row r="86" spans="1:16">
      <c r="A86" s="496" t="s">
        <v>16</v>
      </c>
      <c r="B86" s="506"/>
      <c r="C86" s="501"/>
      <c r="D86" s="501"/>
      <c r="E86" s="511"/>
      <c r="F86" s="499"/>
      <c r="G86" s="497"/>
      <c r="H86" s="499"/>
      <c r="I86" s="497"/>
      <c r="J86" s="497"/>
      <c r="K86" s="497"/>
      <c r="L86" s="499"/>
      <c r="M86" s="497"/>
      <c r="N86" s="497"/>
      <c r="O86" s="27"/>
      <c r="P86" s="27"/>
    </row>
    <row r="87" spans="1:16">
      <c r="A87" s="506"/>
      <c r="B87" s="506"/>
      <c r="C87" s="512"/>
      <c r="D87" s="506"/>
      <c r="E87" s="513"/>
      <c r="F87" s="503">
        <f>SUM(F30:F86)</f>
        <v>52568</v>
      </c>
      <c r="G87" s="496"/>
      <c r="H87" s="503">
        <f>SUM(H30:H86)</f>
        <v>20703.5</v>
      </c>
      <c r="I87" s="496"/>
      <c r="J87" s="504">
        <f>SUM(J30:J86)</f>
        <v>11798.5</v>
      </c>
      <c r="K87" s="496"/>
      <c r="L87" s="503">
        <f>SUM(L30:L86)</f>
        <v>11400.5</v>
      </c>
      <c r="M87" s="496"/>
      <c r="N87" s="504">
        <f>SUM(N30:N86)</f>
        <v>10435.5</v>
      </c>
      <c r="O87" s="27"/>
      <c r="P87" s="27"/>
    </row>
    <row r="88" spans="1:16">
      <c r="A88" s="2053"/>
      <c r="B88" s="2054"/>
      <c r="C88" s="2054"/>
      <c r="D88" s="2054"/>
      <c r="E88" s="2054"/>
      <c r="F88" s="2054"/>
      <c r="G88" s="2054"/>
      <c r="H88" s="2054"/>
      <c r="I88" s="2054"/>
      <c r="J88" s="2054"/>
      <c r="K88" s="2054"/>
      <c r="L88" s="2054"/>
      <c r="M88" s="2054"/>
      <c r="N88" s="2055"/>
      <c r="O88" s="27"/>
      <c r="P88" s="27"/>
    </row>
    <row r="89" spans="1:16">
      <c r="A89" s="2053" t="s">
        <v>329</v>
      </c>
      <c r="B89" s="2054"/>
      <c r="C89" s="2054"/>
      <c r="D89" s="2054"/>
      <c r="E89" s="2054"/>
      <c r="F89" s="2054"/>
      <c r="G89" s="2054"/>
      <c r="H89" s="2054"/>
      <c r="I89" s="2054"/>
      <c r="J89" s="2054"/>
      <c r="K89" s="2054"/>
      <c r="L89" s="2054"/>
      <c r="M89" s="2054"/>
      <c r="N89" s="2055"/>
      <c r="O89" s="27"/>
      <c r="P89" s="27"/>
    </row>
    <row r="90" spans="1:16">
      <c r="A90" s="2053"/>
      <c r="B90" s="2054"/>
      <c r="C90" s="2054"/>
      <c r="D90" s="2054"/>
      <c r="E90" s="2054"/>
      <c r="F90" s="2054"/>
      <c r="G90" s="2054"/>
      <c r="H90" s="2054"/>
      <c r="I90" s="2054"/>
      <c r="J90" s="2054"/>
      <c r="K90" s="2054"/>
      <c r="L90" s="2054"/>
      <c r="M90" s="2054"/>
      <c r="N90" s="2055"/>
      <c r="O90" s="27"/>
      <c r="P90" s="27"/>
    </row>
    <row r="91" spans="1:16" ht="15" customHeight="1">
      <c r="A91" s="2042" t="s">
        <v>896</v>
      </c>
      <c r="B91" s="2042"/>
      <c r="C91" s="2042"/>
      <c r="D91" s="2042"/>
      <c r="E91" s="2042"/>
      <c r="F91" s="2042"/>
      <c r="G91" s="2042"/>
      <c r="H91" s="2042"/>
      <c r="I91" s="2042"/>
      <c r="J91" s="2042"/>
      <c r="K91" s="2042"/>
      <c r="L91" s="2042"/>
      <c r="M91" s="2042"/>
      <c r="N91" s="2042"/>
      <c r="O91" s="2042"/>
      <c r="P91" s="2042"/>
    </row>
    <row r="92" spans="1:16" ht="15.75" customHeight="1">
      <c r="A92" s="2042" t="s">
        <v>846</v>
      </c>
      <c r="B92" s="2042"/>
      <c r="C92" s="2042"/>
      <c r="D92" s="2042"/>
      <c r="E92" s="2042"/>
      <c r="F92" s="2042"/>
      <c r="G92" s="2042"/>
      <c r="H92" s="2042"/>
      <c r="I92" s="2042"/>
      <c r="J92" s="2042"/>
      <c r="K92" s="2042"/>
      <c r="L92" s="2042"/>
      <c r="M92" s="2042"/>
      <c r="N92" s="2042"/>
      <c r="O92" s="2042"/>
      <c r="P92" s="2042"/>
    </row>
    <row r="93" spans="1:16">
      <c r="A93" s="505"/>
      <c r="B93" s="505"/>
      <c r="C93" s="505"/>
      <c r="D93" s="505"/>
      <c r="E93" s="505"/>
      <c r="F93" s="505"/>
      <c r="G93" s="505"/>
      <c r="H93" s="505"/>
      <c r="I93" s="505"/>
      <c r="J93" s="505"/>
      <c r="K93" s="505"/>
      <c r="L93" s="505"/>
      <c r="M93" s="505"/>
      <c r="N93" s="505"/>
    </row>
    <row r="94" spans="1:16">
      <c r="A94" s="49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</row>
  </sheetData>
  <mergeCells count="49">
    <mergeCell ref="A91:P91"/>
    <mergeCell ref="A92:P92"/>
    <mergeCell ref="A88:N88"/>
    <mergeCell ref="A89:N89"/>
    <mergeCell ref="A90:N90"/>
    <mergeCell ref="A27:A29"/>
    <mergeCell ref="B27:B29"/>
    <mergeCell ref="C27:C29"/>
    <mergeCell ref="D27:E29"/>
    <mergeCell ref="F27:F29"/>
    <mergeCell ref="G27:N27"/>
    <mergeCell ref="G28:H28"/>
    <mergeCell ref="I28:J28"/>
    <mergeCell ref="K28:L28"/>
    <mergeCell ref="M28:N28"/>
    <mergeCell ref="A21:N21"/>
    <mergeCell ref="A22:N22"/>
    <mergeCell ref="A25:E25"/>
    <mergeCell ref="F25:K25"/>
    <mergeCell ref="L25:N25"/>
    <mergeCell ref="A26:E26"/>
    <mergeCell ref="G26:I26"/>
    <mergeCell ref="J26:K26"/>
    <mergeCell ref="L26:N26"/>
    <mergeCell ref="I9:J9"/>
    <mergeCell ref="L9:M9"/>
    <mergeCell ref="A16:P16"/>
    <mergeCell ref="A17:P17"/>
    <mergeCell ref="A18:P18"/>
    <mergeCell ref="A19:P19"/>
    <mergeCell ref="A7:A9"/>
    <mergeCell ref="B7:B9"/>
    <mergeCell ref="C7:C9"/>
    <mergeCell ref="D7:E9"/>
    <mergeCell ref="F7:F9"/>
    <mergeCell ref="G7:P7"/>
    <mergeCell ref="G8:H8"/>
    <mergeCell ref="I8:K8"/>
    <mergeCell ref="L8:N8"/>
    <mergeCell ref="O8:P8"/>
    <mergeCell ref="A2:P2"/>
    <mergeCell ref="A3:P3"/>
    <mergeCell ref="A5:E5"/>
    <mergeCell ref="F5:L5"/>
    <mergeCell ref="M5:P5"/>
    <mergeCell ref="A6:E6"/>
    <mergeCell ref="G6:I6"/>
    <mergeCell ref="J6:L6"/>
    <mergeCell ref="M6:P6"/>
  </mergeCells>
  <pageMargins left="0.35" right="0.2" top="0.23" bottom="0.17" header="0.3" footer="0.12"/>
  <pageSetup paperSize="5" scale="90" orientation="landscape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5"/>
  <sheetViews>
    <sheetView topLeftCell="A86" workbookViewId="0">
      <selection activeCell="O101" sqref="O101"/>
    </sheetView>
  </sheetViews>
  <sheetFormatPr defaultRowHeight="14.4"/>
  <cols>
    <col min="1" max="1" width="7.5546875" customWidth="1"/>
    <col min="2" max="2" width="16.44140625" customWidth="1"/>
    <col min="3" max="3" width="18.5546875" customWidth="1"/>
    <col min="4" max="4" width="10.44140625" customWidth="1"/>
    <col min="9" max="9" width="11.33203125" customWidth="1"/>
    <col min="11" max="11" width="10.6640625" customWidth="1"/>
    <col min="13" max="13" width="12.109375" customWidth="1"/>
    <col min="15" max="15" width="13.33203125" customWidth="1"/>
  </cols>
  <sheetData>
    <row r="1" spans="1:15" ht="23.4">
      <c r="A1" s="2101" t="s">
        <v>0</v>
      </c>
      <c r="B1" s="2101"/>
      <c r="C1" s="2101"/>
      <c r="D1" s="2101"/>
      <c r="E1" s="2101"/>
      <c r="F1" s="2101"/>
      <c r="G1" s="2101"/>
      <c r="H1" s="2101"/>
      <c r="I1" s="2101"/>
      <c r="J1" s="2101"/>
      <c r="K1" s="2101"/>
      <c r="L1" s="2101"/>
      <c r="M1" s="2101"/>
      <c r="N1" s="2101"/>
      <c r="O1" s="2101"/>
    </row>
    <row r="2" spans="1:15" ht="15.6">
      <c r="A2" s="2102" t="s">
        <v>20</v>
      </c>
      <c r="B2" s="2102"/>
      <c r="C2" s="2102"/>
      <c r="D2" s="2102"/>
      <c r="E2" s="2102"/>
      <c r="F2" s="2102"/>
      <c r="G2" s="2102"/>
      <c r="H2" s="2102"/>
      <c r="I2" s="2102"/>
      <c r="J2" s="2102"/>
      <c r="K2" s="2102"/>
      <c r="L2" s="2102"/>
      <c r="M2" s="2102"/>
      <c r="N2" s="2102"/>
      <c r="O2" s="2102"/>
    </row>
    <row r="3" spans="1:15">
      <c r="A3" s="351"/>
      <c r="B3" s="351"/>
      <c r="C3" s="351"/>
      <c r="D3" s="351"/>
      <c r="E3" s="514"/>
      <c r="F3" s="351"/>
      <c r="G3" s="515"/>
      <c r="H3" s="351"/>
      <c r="I3" s="351"/>
      <c r="J3" s="351"/>
      <c r="K3" s="351"/>
      <c r="L3" s="351"/>
      <c r="M3" s="351"/>
      <c r="N3" s="351"/>
      <c r="O3" s="351"/>
    </row>
    <row r="4" spans="1:15" ht="15.6">
      <c r="A4" s="516" t="s">
        <v>21</v>
      </c>
      <c r="B4" s="516"/>
      <c r="C4" s="517" t="s">
        <v>460</v>
      </c>
      <c r="D4" s="516"/>
      <c r="E4" s="518"/>
      <c r="F4" s="516"/>
      <c r="G4" s="519"/>
      <c r="H4" s="516"/>
      <c r="I4" s="516"/>
      <c r="J4" s="516"/>
      <c r="K4" s="516"/>
      <c r="L4" s="516"/>
      <c r="M4" s="516"/>
      <c r="N4" s="516"/>
      <c r="O4" s="516"/>
    </row>
    <row r="5" spans="1:15" ht="15.6">
      <c r="A5" s="520" t="s">
        <v>23</v>
      </c>
      <c r="B5" s="521"/>
      <c r="C5" s="522"/>
      <c r="D5" s="521"/>
      <c r="E5" s="521"/>
      <c r="F5" s="521"/>
      <c r="G5" s="2079" t="s">
        <v>1</v>
      </c>
      <c r="H5" s="2080"/>
      <c r="I5" s="2080"/>
      <c r="J5" s="2080"/>
      <c r="K5" s="2081"/>
      <c r="L5" s="2082" t="s">
        <v>24</v>
      </c>
      <c r="M5" s="2083"/>
      <c r="N5" s="2083"/>
      <c r="O5" s="2084"/>
    </row>
    <row r="6" spans="1:15" ht="15.6">
      <c r="A6" s="523" t="s">
        <v>1261</v>
      </c>
      <c r="B6" s="524"/>
      <c r="C6" s="524"/>
      <c r="D6" s="518"/>
      <c r="E6" s="518"/>
      <c r="F6" s="518"/>
      <c r="G6" s="525" t="s">
        <v>2</v>
      </c>
      <c r="H6" s="526" t="s">
        <v>3</v>
      </c>
      <c r="I6" s="527"/>
      <c r="J6" s="2085" t="s">
        <v>4</v>
      </c>
      <c r="K6" s="2086"/>
      <c r="L6" s="2087" t="s">
        <v>25</v>
      </c>
      <c r="M6" s="2088"/>
      <c r="N6" s="2088"/>
      <c r="O6" s="2089"/>
    </row>
    <row r="7" spans="1:15" ht="15.6">
      <c r="A7" s="2090" t="s">
        <v>26</v>
      </c>
      <c r="B7" s="2093" t="s">
        <v>6</v>
      </c>
      <c r="C7" s="2094"/>
      <c r="D7" s="528"/>
      <c r="E7" s="2097"/>
      <c r="F7" s="2098"/>
      <c r="G7" s="528"/>
      <c r="H7" s="2099" t="s">
        <v>27</v>
      </c>
      <c r="I7" s="2100"/>
      <c r="J7" s="2100"/>
      <c r="K7" s="2100"/>
      <c r="L7" s="2100"/>
      <c r="M7" s="2100"/>
      <c r="N7" s="2100"/>
      <c r="O7" s="2108"/>
    </row>
    <row r="8" spans="1:15" ht="15.6">
      <c r="A8" s="2091"/>
      <c r="B8" s="2095"/>
      <c r="C8" s="2096"/>
      <c r="D8" s="529" t="s">
        <v>7</v>
      </c>
      <c r="E8" s="2095" t="s">
        <v>28</v>
      </c>
      <c r="F8" s="2096"/>
      <c r="G8" s="530" t="s">
        <v>8</v>
      </c>
      <c r="H8" s="2063" t="s">
        <v>29</v>
      </c>
      <c r="I8" s="2064"/>
      <c r="J8" s="2063" t="s">
        <v>30</v>
      </c>
      <c r="K8" s="2064"/>
      <c r="L8" s="2063" t="s">
        <v>31</v>
      </c>
      <c r="M8" s="2064"/>
      <c r="N8" s="2063" t="s">
        <v>32</v>
      </c>
      <c r="O8" s="2064"/>
    </row>
    <row r="9" spans="1:15" ht="15.6">
      <c r="A9" s="2092"/>
      <c r="B9" s="2073"/>
      <c r="C9" s="2074"/>
      <c r="D9" s="531"/>
      <c r="E9" s="2073"/>
      <c r="F9" s="2074"/>
      <c r="G9" s="532"/>
      <c r="H9" s="533" t="s">
        <v>9</v>
      </c>
      <c r="I9" s="533" t="s">
        <v>10</v>
      </c>
      <c r="J9" s="533" t="s">
        <v>9</v>
      </c>
      <c r="K9" s="533" t="s">
        <v>10</v>
      </c>
      <c r="L9" s="533" t="s">
        <v>9</v>
      </c>
      <c r="M9" s="533" t="s">
        <v>10</v>
      </c>
      <c r="N9" s="533" t="s">
        <v>9</v>
      </c>
      <c r="O9" s="533" t="s">
        <v>10</v>
      </c>
    </row>
    <row r="10" spans="1:15" ht="15.6">
      <c r="A10" s="534" t="s">
        <v>33</v>
      </c>
      <c r="B10" s="2106" t="s">
        <v>1264</v>
      </c>
      <c r="C10" s="2107"/>
      <c r="D10" s="1394">
        <f>G10/E10</f>
        <v>18</v>
      </c>
      <c r="E10" s="1390">
        <v>10</v>
      </c>
      <c r="F10" s="1390" t="s">
        <v>13</v>
      </c>
      <c r="G10" s="1391">
        <v>180</v>
      </c>
      <c r="H10" s="1398">
        <f>I10/D10</f>
        <v>10</v>
      </c>
      <c r="I10" s="1395">
        <v>180</v>
      </c>
      <c r="J10" s="1397">
        <f>K10/D10</f>
        <v>0</v>
      </c>
      <c r="K10" s="1395"/>
      <c r="L10" s="1397">
        <f>M10/D10</f>
        <v>0</v>
      </c>
      <c r="M10" s="1395"/>
      <c r="N10" s="1397">
        <f>O10/D10</f>
        <v>0</v>
      </c>
      <c r="O10" s="1395"/>
    </row>
    <row r="11" spans="1:15" ht="15.6">
      <c r="A11" s="534" t="s">
        <v>35</v>
      </c>
      <c r="B11" s="2106" t="s">
        <v>1265</v>
      </c>
      <c r="C11" s="2107"/>
      <c r="D11" s="1394">
        <f t="shared" ref="D11:D26" si="0">G11/E11</f>
        <v>60</v>
      </c>
      <c r="E11" s="1390">
        <v>2</v>
      </c>
      <c r="F11" s="1390" t="s">
        <v>134</v>
      </c>
      <c r="G11" s="1391">
        <v>120</v>
      </c>
      <c r="H11" s="1398">
        <f t="shared" ref="H11:H26" si="1">I11/D11</f>
        <v>1</v>
      </c>
      <c r="I11" s="1395">
        <v>60</v>
      </c>
      <c r="J11" s="1397">
        <f t="shared" ref="J11:J26" si="2">K11/D11</f>
        <v>0</v>
      </c>
      <c r="K11" s="1395"/>
      <c r="L11" s="1397">
        <f t="shared" ref="L11:L26" si="3">M11/D11</f>
        <v>1</v>
      </c>
      <c r="M11" s="1395">
        <v>60</v>
      </c>
      <c r="N11" s="1397">
        <f t="shared" ref="N11:N26" si="4">O11/D11</f>
        <v>0</v>
      </c>
      <c r="O11" s="1395"/>
    </row>
    <row r="12" spans="1:15" ht="15.6">
      <c r="A12" s="534" t="s">
        <v>36</v>
      </c>
      <c r="B12" s="2106" t="s">
        <v>1266</v>
      </c>
      <c r="C12" s="2107"/>
      <c r="D12" s="1394">
        <f t="shared" si="0"/>
        <v>4.5</v>
      </c>
      <c r="E12" s="1390">
        <v>50</v>
      </c>
      <c r="F12" s="1390" t="s">
        <v>135</v>
      </c>
      <c r="G12" s="1391">
        <v>225</v>
      </c>
      <c r="H12" s="1398">
        <f t="shared" si="1"/>
        <v>0</v>
      </c>
      <c r="I12" s="1395"/>
      <c r="J12" s="1397">
        <f t="shared" si="2"/>
        <v>20</v>
      </c>
      <c r="K12" s="1395">
        <v>90</v>
      </c>
      <c r="L12" s="1397">
        <f t="shared" si="3"/>
        <v>20</v>
      </c>
      <c r="M12" s="1395">
        <v>90</v>
      </c>
      <c r="N12" s="1397">
        <f t="shared" si="4"/>
        <v>10</v>
      </c>
      <c r="O12" s="1395">
        <v>45</v>
      </c>
    </row>
    <row r="13" spans="1:15" ht="15.6">
      <c r="A13" s="534" t="s">
        <v>38</v>
      </c>
      <c r="B13" s="2106" t="s">
        <v>1267</v>
      </c>
      <c r="C13" s="2107"/>
      <c r="D13" s="1394">
        <f t="shared" si="0"/>
        <v>35</v>
      </c>
      <c r="E13" s="1390">
        <v>2</v>
      </c>
      <c r="F13" s="1390" t="s">
        <v>14</v>
      </c>
      <c r="G13" s="1391">
        <v>70</v>
      </c>
      <c r="H13" s="1398">
        <f t="shared" si="1"/>
        <v>0</v>
      </c>
      <c r="I13" s="1395"/>
      <c r="J13" s="1397">
        <f t="shared" si="2"/>
        <v>1</v>
      </c>
      <c r="K13" s="1395">
        <v>35</v>
      </c>
      <c r="L13" s="1397">
        <f t="shared" si="3"/>
        <v>0</v>
      </c>
      <c r="M13" s="1395"/>
      <c r="N13" s="1397">
        <f t="shared" si="4"/>
        <v>1</v>
      </c>
      <c r="O13" s="1395">
        <v>35</v>
      </c>
    </row>
    <row r="14" spans="1:15" ht="15.6">
      <c r="A14" s="534" t="s">
        <v>39</v>
      </c>
      <c r="B14" s="2106" t="s">
        <v>1268</v>
      </c>
      <c r="C14" s="2107"/>
      <c r="D14" s="1394">
        <f t="shared" si="0"/>
        <v>300</v>
      </c>
      <c r="E14" s="1390">
        <v>1</v>
      </c>
      <c r="F14" s="1390" t="s">
        <v>542</v>
      </c>
      <c r="G14" s="1391">
        <v>300</v>
      </c>
      <c r="H14" s="1398">
        <f t="shared" si="1"/>
        <v>1</v>
      </c>
      <c r="I14" s="1395">
        <v>300</v>
      </c>
      <c r="J14" s="1397">
        <f t="shared" si="2"/>
        <v>0</v>
      </c>
      <c r="K14" s="1395"/>
      <c r="L14" s="1397">
        <f t="shared" si="3"/>
        <v>0</v>
      </c>
      <c r="M14" s="1395"/>
      <c r="N14" s="1397">
        <f t="shared" si="4"/>
        <v>0</v>
      </c>
      <c r="O14" s="1395"/>
    </row>
    <row r="15" spans="1:15" ht="15.6">
      <c r="A15" s="534" t="s">
        <v>40</v>
      </c>
      <c r="B15" s="2106" t="s">
        <v>1269</v>
      </c>
      <c r="C15" s="2107"/>
      <c r="D15" s="1394">
        <f t="shared" si="0"/>
        <v>250</v>
      </c>
      <c r="E15" s="1390">
        <v>4</v>
      </c>
      <c r="F15" s="1390" t="s">
        <v>932</v>
      </c>
      <c r="G15" s="1392">
        <v>1000</v>
      </c>
      <c r="H15" s="1398">
        <f t="shared" si="1"/>
        <v>4</v>
      </c>
      <c r="I15" s="1396">
        <v>1000</v>
      </c>
      <c r="J15" s="1397">
        <f t="shared" si="2"/>
        <v>0</v>
      </c>
      <c r="K15" s="1395"/>
      <c r="L15" s="1397">
        <f t="shared" si="3"/>
        <v>0</v>
      </c>
      <c r="M15" s="1395"/>
      <c r="N15" s="1397">
        <f t="shared" si="4"/>
        <v>0</v>
      </c>
      <c r="O15" s="1395"/>
    </row>
    <row r="16" spans="1:15" ht="15.6">
      <c r="A16" s="534" t="s">
        <v>41</v>
      </c>
      <c r="B16" s="2106" t="s">
        <v>1270</v>
      </c>
      <c r="C16" s="2107"/>
      <c r="D16" s="1394">
        <f t="shared" si="0"/>
        <v>25</v>
      </c>
      <c r="E16" s="1390">
        <v>2</v>
      </c>
      <c r="F16" s="1390" t="s">
        <v>134</v>
      </c>
      <c r="G16" s="1391">
        <v>50</v>
      </c>
      <c r="H16" s="1398">
        <f t="shared" si="1"/>
        <v>1</v>
      </c>
      <c r="I16" s="1395">
        <v>25</v>
      </c>
      <c r="J16" s="1397">
        <f t="shared" si="2"/>
        <v>0</v>
      </c>
      <c r="K16" s="1395"/>
      <c r="L16" s="1397">
        <f t="shared" si="3"/>
        <v>1</v>
      </c>
      <c r="M16" s="1395">
        <v>25</v>
      </c>
      <c r="N16" s="1397">
        <f t="shared" si="4"/>
        <v>0</v>
      </c>
      <c r="O16" s="1395"/>
    </row>
    <row r="17" spans="1:15" ht="15.6">
      <c r="A17" s="534" t="s">
        <v>42</v>
      </c>
      <c r="B17" s="2106" t="s">
        <v>1271</v>
      </c>
      <c r="C17" s="2107"/>
      <c r="D17" s="1394">
        <f t="shared" si="0"/>
        <v>2</v>
      </c>
      <c r="E17" s="1390">
        <v>20</v>
      </c>
      <c r="F17" s="1390" t="s">
        <v>932</v>
      </c>
      <c r="G17" s="1391">
        <v>40</v>
      </c>
      <c r="H17" s="1398">
        <f t="shared" si="1"/>
        <v>10</v>
      </c>
      <c r="I17" s="1395">
        <v>20</v>
      </c>
      <c r="J17" s="1397">
        <f t="shared" si="2"/>
        <v>0</v>
      </c>
      <c r="K17" s="1395"/>
      <c r="L17" s="1397">
        <f t="shared" si="3"/>
        <v>10</v>
      </c>
      <c r="M17" s="1395">
        <v>20</v>
      </c>
      <c r="N17" s="1397">
        <f t="shared" si="4"/>
        <v>0</v>
      </c>
      <c r="O17" s="1395"/>
    </row>
    <row r="18" spans="1:15" ht="15.6">
      <c r="A18" s="534" t="s">
        <v>43</v>
      </c>
      <c r="B18" s="2106" t="s">
        <v>1272</v>
      </c>
      <c r="C18" s="2107"/>
      <c r="D18" s="1394">
        <f t="shared" si="0"/>
        <v>12</v>
      </c>
      <c r="E18" s="1390">
        <v>6</v>
      </c>
      <c r="F18" s="1390" t="s">
        <v>932</v>
      </c>
      <c r="G18" s="1391">
        <v>72</v>
      </c>
      <c r="H18" s="1398">
        <f t="shared" si="1"/>
        <v>6</v>
      </c>
      <c r="I18" s="1395">
        <v>72</v>
      </c>
      <c r="J18" s="1397">
        <f t="shared" si="2"/>
        <v>0</v>
      </c>
      <c r="K18" s="1395"/>
      <c r="L18" s="1397">
        <f t="shared" si="3"/>
        <v>0</v>
      </c>
      <c r="M18" s="1395"/>
      <c r="N18" s="1397">
        <f t="shared" si="4"/>
        <v>0</v>
      </c>
      <c r="O18" s="1395"/>
    </row>
    <row r="19" spans="1:15" ht="15.6">
      <c r="A19" s="534" t="s">
        <v>44</v>
      </c>
      <c r="B19" s="2106" t="s">
        <v>1273</v>
      </c>
      <c r="C19" s="2107"/>
      <c r="D19" s="1394">
        <f t="shared" si="0"/>
        <v>16</v>
      </c>
      <c r="E19" s="1390">
        <v>10</v>
      </c>
      <c r="F19" s="1390" t="s">
        <v>932</v>
      </c>
      <c r="G19" s="1391">
        <v>160</v>
      </c>
      <c r="H19" s="1398">
        <f t="shared" si="1"/>
        <v>0</v>
      </c>
      <c r="I19" s="1395"/>
      <c r="J19" s="1397">
        <f t="shared" si="2"/>
        <v>10</v>
      </c>
      <c r="K19" s="1395">
        <v>160</v>
      </c>
      <c r="L19" s="1397">
        <f t="shared" si="3"/>
        <v>0</v>
      </c>
      <c r="M19" s="1395"/>
      <c r="N19" s="1397">
        <f t="shared" si="4"/>
        <v>0</v>
      </c>
      <c r="O19" s="1395"/>
    </row>
    <row r="20" spans="1:15" ht="15.6">
      <c r="A20" s="534" t="s">
        <v>45</v>
      </c>
      <c r="B20" s="2106" t="s">
        <v>1274</v>
      </c>
      <c r="C20" s="2107"/>
      <c r="D20" s="1394">
        <f t="shared" si="0"/>
        <v>38</v>
      </c>
      <c r="E20" s="1390">
        <v>4</v>
      </c>
      <c r="F20" s="1390" t="s">
        <v>135</v>
      </c>
      <c r="G20" s="1391">
        <v>152</v>
      </c>
      <c r="H20" s="1398">
        <f t="shared" si="1"/>
        <v>1</v>
      </c>
      <c r="I20" s="1395">
        <v>38</v>
      </c>
      <c r="J20" s="1397">
        <f t="shared" si="2"/>
        <v>1</v>
      </c>
      <c r="K20" s="1395">
        <v>38</v>
      </c>
      <c r="L20" s="1397">
        <f t="shared" si="3"/>
        <v>1</v>
      </c>
      <c r="M20" s="1395">
        <v>38</v>
      </c>
      <c r="N20" s="1397">
        <f t="shared" si="4"/>
        <v>1</v>
      </c>
      <c r="O20" s="1395">
        <v>38</v>
      </c>
    </row>
    <row r="21" spans="1:15" ht="15.6">
      <c r="A21" s="534" t="s">
        <v>46</v>
      </c>
      <c r="B21" s="2106" t="s">
        <v>1275</v>
      </c>
      <c r="C21" s="2107"/>
      <c r="D21" s="1394">
        <f t="shared" si="0"/>
        <v>1200</v>
      </c>
      <c r="E21" s="1390">
        <v>1</v>
      </c>
      <c r="F21" s="1390" t="s">
        <v>542</v>
      </c>
      <c r="G21" s="1392">
        <v>1200</v>
      </c>
      <c r="H21" s="1398">
        <f t="shared" si="1"/>
        <v>0</v>
      </c>
      <c r="I21" s="1396"/>
      <c r="J21" s="1397">
        <f t="shared" si="2"/>
        <v>1</v>
      </c>
      <c r="K21" s="1396">
        <v>1200</v>
      </c>
      <c r="L21" s="1397">
        <f t="shared" si="3"/>
        <v>0</v>
      </c>
      <c r="M21" s="1395"/>
      <c r="N21" s="1397">
        <f t="shared" si="4"/>
        <v>0</v>
      </c>
      <c r="O21" s="1395"/>
    </row>
    <row r="22" spans="1:15" ht="18" customHeight="1">
      <c r="A22" s="534" t="s">
        <v>48</v>
      </c>
      <c r="B22" s="2106" t="s">
        <v>1276</v>
      </c>
      <c r="C22" s="2107"/>
      <c r="D22" s="1394">
        <f t="shared" si="0"/>
        <v>160</v>
      </c>
      <c r="E22" s="1390">
        <v>8</v>
      </c>
      <c r="F22" s="1390" t="s">
        <v>275</v>
      </c>
      <c r="G22" s="1392">
        <v>1280</v>
      </c>
      <c r="H22" s="1398">
        <f t="shared" si="1"/>
        <v>8</v>
      </c>
      <c r="I22" s="1396">
        <v>1280</v>
      </c>
      <c r="J22" s="1397">
        <f t="shared" si="2"/>
        <v>0</v>
      </c>
      <c r="K22" s="1396"/>
      <c r="L22" s="1397">
        <f t="shared" si="3"/>
        <v>0</v>
      </c>
      <c r="M22" s="1395"/>
      <c r="N22" s="1397">
        <f t="shared" si="4"/>
        <v>0</v>
      </c>
      <c r="O22" s="1395"/>
    </row>
    <row r="23" spans="1:15" ht="15.6">
      <c r="A23" s="534" t="s">
        <v>50</v>
      </c>
      <c r="B23" s="2106" t="s">
        <v>1277</v>
      </c>
      <c r="C23" s="2107"/>
      <c r="D23" s="1394">
        <f t="shared" si="0"/>
        <v>375</v>
      </c>
      <c r="E23" s="1390">
        <v>3</v>
      </c>
      <c r="F23" s="1390" t="s">
        <v>13</v>
      </c>
      <c r="G23" s="1392">
        <v>1125</v>
      </c>
      <c r="H23" s="1398">
        <f t="shared" si="1"/>
        <v>2</v>
      </c>
      <c r="I23" s="1395">
        <v>750</v>
      </c>
      <c r="J23" s="1397">
        <f t="shared" si="2"/>
        <v>0</v>
      </c>
      <c r="K23" s="1395"/>
      <c r="L23" s="1397">
        <f t="shared" si="3"/>
        <v>1</v>
      </c>
      <c r="M23" s="1395">
        <v>375</v>
      </c>
      <c r="N23" s="1397">
        <f t="shared" si="4"/>
        <v>0</v>
      </c>
      <c r="O23" s="1395"/>
    </row>
    <row r="24" spans="1:15" ht="15.6">
      <c r="A24" s="534" t="s">
        <v>52</v>
      </c>
      <c r="B24" s="2106" t="s">
        <v>1278</v>
      </c>
      <c r="C24" s="2107"/>
      <c r="D24" s="1394">
        <f t="shared" si="0"/>
        <v>120</v>
      </c>
      <c r="E24" s="1390">
        <v>1</v>
      </c>
      <c r="F24" s="1390" t="s">
        <v>1292</v>
      </c>
      <c r="G24" s="1391">
        <v>120</v>
      </c>
      <c r="H24" s="1398">
        <f t="shared" si="1"/>
        <v>0</v>
      </c>
      <c r="I24" s="1395"/>
      <c r="J24" s="1397">
        <f t="shared" si="2"/>
        <v>0</v>
      </c>
      <c r="K24" s="1395"/>
      <c r="L24" s="1397">
        <f t="shared" si="3"/>
        <v>0</v>
      </c>
      <c r="M24" s="1395"/>
      <c r="N24" s="1397">
        <f t="shared" si="4"/>
        <v>1</v>
      </c>
      <c r="O24" s="1395">
        <v>120</v>
      </c>
    </row>
    <row r="25" spans="1:15" ht="15.6">
      <c r="A25" s="534" t="s">
        <v>55</v>
      </c>
      <c r="B25" s="2106" t="s">
        <v>1279</v>
      </c>
      <c r="C25" s="2107"/>
      <c r="D25" s="1394">
        <f t="shared" si="0"/>
        <v>25</v>
      </c>
      <c r="E25" s="1390">
        <v>2</v>
      </c>
      <c r="F25" s="1390" t="s">
        <v>932</v>
      </c>
      <c r="G25" s="1391">
        <v>50</v>
      </c>
      <c r="H25" s="1398">
        <f t="shared" si="1"/>
        <v>0</v>
      </c>
      <c r="I25" s="1395"/>
      <c r="J25" s="1397">
        <f t="shared" si="2"/>
        <v>1</v>
      </c>
      <c r="K25" s="1395">
        <v>25</v>
      </c>
      <c r="L25" s="1397">
        <f t="shared" si="3"/>
        <v>0</v>
      </c>
      <c r="M25" s="1395"/>
      <c r="N25" s="1397">
        <f t="shared" si="4"/>
        <v>1</v>
      </c>
      <c r="O25" s="1395">
        <v>25</v>
      </c>
    </row>
    <row r="26" spans="1:15" ht="15.6">
      <c r="A26" s="534" t="s">
        <v>56</v>
      </c>
      <c r="B26" s="2106" t="s">
        <v>1280</v>
      </c>
      <c r="C26" s="2107"/>
      <c r="D26" s="1394">
        <f t="shared" si="0"/>
        <v>200</v>
      </c>
      <c r="E26" s="1390">
        <v>4</v>
      </c>
      <c r="F26" s="1390" t="s">
        <v>1293</v>
      </c>
      <c r="G26" s="1391">
        <v>800</v>
      </c>
      <c r="H26" s="1398">
        <f t="shared" si="1"/>
        <v>1</v>
      </c>
      <c r="I26" s="1395">
        <v>200</v>
      </c>
      <c r="J26" s="1397">
        <f t="shared" si="2"/>
        <v>1</v>
      </c>
      <c r="K26" s="1395">
        <v>200</v>
      </c>
      <c r="L26" s="1397">
        <f t="shared" si="3"/>
        <v>1</v>
      </c>
      <c r="M26" s="1395">
        <v>200</v>
      </c>
      <c r="N26" s="1397">
        <f t="shared" si="4"/>
        <v>1</v>
      </c>
      <c r="O26" s="1395">
        <v>200</v>
      </c>
    </row>
    <row r="27" spans="1:15" ht="15.6">
      <c r="A27" s="538"/>
      <c r="B27" s="2105"/>
      <c r="C27" s="2105"/>
      <c r="D27" s="538"/>
      <c r="E27" s="539"/>
      <c r="F27" s="539"/>
      <c r="G27" s="536"/>
      <c r="H27" s="540">
        <f>SUM(I10:I26)</f>
        <v>3925</v>
      </c>
      <c r="I27" s="540" t="e">
        <f>SUM(#REF!)</f>
        <v>#REF!</v>
      </c>
      <c r="J27" s="540">
        <f>SUM(K10:K26)</f>
        <v>1748</v>
      </c>
      <c r="K27" s="540" t="e">
        <f>SUM(#REF!)</f>
        <v>#REF!</v>
      </c>
      <c r="L27" s="540">
        <f t="shared" ref="L27" si="5">SUM(L10:L26)</f>
        <v>35</v>
      </c>
      <c r="M27" s="540">
        <f>SUM(M10:M26)</f>
        <v>808</v>
      </c>
      <c r="N27" s="540"/>
      <c r="O27" s="540">
        <f>SUM(O10:O26)</f>
        <v>463</v>
      </c>
    </row>
    <row r="28" spans="1:15" ht="15.6">
      <c r="A28" s="541" t="s">
        <v>16</v>
      </c>
      <c r="B28" s="2103"/>
      <c r="C28" s="2104"/>
      <c r="D28" s="542"/>
      <c r="E28" s="543"/>
      <c r="F28" s="544"/>
      <c r="G28" s="1399">
        <f>SUM(G10:G27)</f>
        <v>6944</v>
      </c>
      <c r="H28" s="1400" t="s">
        <v>124</v>
      </c>
      <c r="I28" s="1400">
        <f>SUM(G28:H28)</f>
        <v>6944</v>
      </c>
      <c r="J28" s="1400"/>
      <c r="K28" s="1400">
        <f>SUM(G28:J28)</f>
        <v>13888</v>
      </c>
      <c r="L28" s="1400"/>
      <c r="M28" s="1400">
        <f>SUM(M27)</f>
        <v>808</v>
      </c>
      <c r="N28" s="1400"/>
      <c r="O28" s="1400">
        <f>SUM(O27)</f>
        <v>463</v>
      </c>
    </row>
    <row r="29" spans="1:15" ht="15.6">
      <c r="A29" s="2077"/>
      <c r="B29" s="2078"/>
      <c r="C29" s="2078"/>
      <c r="D29" s="2078"/>
      <c r="E29" s="2078"/>
      <c r="F29" s="2078"/>
      <c r="G29" s="2078"/>
      <c r="H29" s="2078"/>
      <c r="I29" s="2078"/>
      <c r="J29" s="2078"/>
      <c r="K29" s="2078"/>
      <c r="L29" s="2078"/>
      <c r="M29" s="521"/>
      <c r="N29" s="521"/>
      <c r="O29" s="547"/>
    </row>
    <row r="30" spans="1:15" ht="15.6">
      <c r="A30" s="548"/>
      <c r="B30" s="549" t="s">
        <v>17</v>
      </c>
      <c r="C30" s="518"/>
      <c r="D30" s="518"/>
      <c r="E30" s="518"/>
      <c r="F30" s="518"/>
      <c r="G30" s="550" t="s">
        <v>124</v>
      </c>
      <c r="H30" s="518"/>
      <c r="I30" s="518"/>
      <c r="J30" s="518"/>
      <c r="K30" s="518"/>
      <c r="L30" s="518"/>
      <c r="M30" s="518"/>
      <c r="N30" s="518"/>
      <c r="O30" s="551"/>
    </row>
    <row r="31" spans="1:15" ht="15.6">
      <c r="A31" s="548"/>
      <c r="B31" s="518"/>
      <c r="C31" s="518"/>
      <c r="D31" s="518"/>
      <c r="E31" s="518"/>
      <c r="F31" s="518"/>
      <c r="G31" s="550"/>
      <c r="H31" s="518"/>
      <c r="I31" s="518"/>
      <c r="J31" s="518"/>
      <c r="K31" s="518"/>
      <c r="L31" s="518"/>
      <c r="M31" s="518"/>
      <c r="N31" s="518"/>
      <c r="O31" s="551"/>
    </row>
    <row r="32" spans="1:15" ht="15.6">
      <c r="A32" s="2057"/>
      <c r="B32" s="2058"/>
      <c r="C32" s="2058"/>
      <c r="D32" s="2058"/>
      <c r="E32" s="2058"/>
      <c r="F32" s="2058"/>
      <c r="G32" s="2058"/>
      <c r="H32" s="2058"/>
      <c r="I32" s="552" t="s">
        <v>65</v>
      </c>
      <c r="J32" s="552"/>
      <c r="K32" s="2059" t="s">
        <v>1262</v>
      </c>
      <c r="L32" s="2059"/>
      <c r="M32" s="2059"/>
      <c r="N32" s="518"/>
      <c r="O32" s="551"/>
    </row>
    <row r="33" spans="1:15" ht="15.6">
      <c r="A33" s="2060"/>
      <c r="B33" s="2061"/>
      <c r="C33" s="2061"/>
      <c r="D33" s="2061"/>
      <c r="E33" s="2061"/>
      <c r="F33" s="2061"/>
      <c r="G33" s="2061"/>
      <c r="H33" s="2061"/>
      <c r="I33" s="553"/>
      <c r="J33" s="553"/>
      <c r="K33" s="2062" t="s">
        <v>1263</v>
      </c>
      <c r="L33" s="2062"/>
      <c r="M33" s="2062"/>
      <c r="N33" s="518"/>
      <c r="O33" s="551"/>
    </row>
    <row r="34" spans="1:15">
      <c r="A34" s="351" t="s">
        <v>18</v>
      </c>
      <c r="B34" s="351"/>
      <c r="C34" s="351"/>
      <c r="D34" s="351"/>
      <c r="E34" s="514"/>
      <c r="F34" s="351"/>
      <c r="G34" s="515"/>
      <c r="H34" s="351"/>
      <c r="I34" s="351"/>
      <c r="J34" s="351"/>
      <c r="K34" s="351"/>
      <c r="L34" s="351"/>
      <c r="M34" s="351"/>
      <c r="N34" s="351"/>
      <c r="O34" s="351"/>
    </row>
    <row r="35" spans="1:15">
      <c r="A35" s="351"/>
      <c r="B35" s="351"/>
      <c r="C35" s="351"/>
      <c r="D35" s="351"/>
      <c r="E35" s="514"/>
      <c r="F35" s="351"/>
      <c r="G35" s="515"/>
      <c r="H35" s="351"/>
      <c r="I35" s="351"/>
      <c r="J35" s="351"/>
      <c r="K35" s="351"/>
      <c r="L35" s="351"/>
      <c r="M35" s="351"/>
      <c r="N35" s="351"/>
      <c r="O35" s="351"/>
    </row>
    <row r="36" spans="1:15" ht="23.4">
      <c r="A36" s="2101" t="s">
        <v>0</v>
      </c>
      <c r="B36" s="2101"/>
      <c r="C36" s="2101"/>
      <c r="D36" s="2101"/>
      <c r="E36" s="2101"/>
      <c r="F36" s="2101"/>
      <c r="G36" s="2101"/>
      <c r="H36" s="2101"/>
      <c r="I36" s="2101"/>
      <c r="J36" s="2101"/>
      <c r="K36" s="2101"/>
      <c r="L36" s="2101"/>
      <c r="M36" s="2101"/>
      <c r="N36" s="2101"/>
      <c r="O36" s="2101"/>
    </row>
    <row r="37" spans="1:15" ht="15.6">
      <c r="A37" s="2102" t="s">
        <v>20</v>
      </c>
      <c r="B37" s="2102"/>
      <c r="C37" s="2102"/>
      <c r="D37" s="2102"/>
      <c r="E37" s="2102"/>
      <c r="F37" s="2102"/>
      <c r="G37" s="2102"/>
      <c r="H37" s="2102"/>
      <c r="I37" s="2102"/>
      <c r="J37" s="2102"/>
      <c r="K37" s="2102"/>
      <c r="L37" s="2102"/>
      <c r="M37" s="2102"/>
      <c r="N37" s="2102"/>
      <c r="O37" s="2102"/>
    </row>
    <row r="38" spans="1:15" ht="15.6">
      <c r="A38" s="516"/>
      <c r="B38" s="516"/>
      <c r="C38" s="516"/>
      <c r="D38" s="516"/>
      <c r="E38" s="518"/>
      <c r="F38" s="516"/>
      <c r="G38" s="519"/>
      <c r="H38" s="516"/>
      <c r="I38" s="516"/>
      <c r="J38" s="516"/>
      <c r="K38" s="516"/>
      <c r="L38" s="516"/>
      <c r="M38" s="516"/>
      <c r="N38" s="516"/>
      <c r="O38" s="516"/>
    </row>
    <row r="39" spans="1:15" ht="15.6">
      <c r="A39" s="516" t="s">
        <v>21</v>
      </c>
      <c r="B39" s="516"/>
      <c r="C39" s="517" t="s">
        <v>460</v>
      </c>
      <c r="D39" s="516"/>
      <c r="E39" s="518"/>
      <c r="F39" s="516"/>
      <c r="G39" s="519"/>
      <c r="H39" s="516"/>
      <c r="I39" s="516"/>
      <c r="J39" s="516"/>
      <c r="K39" s="516"/>
      <c r="L39" s="516"/>
      <c r="M39" s="516"/>
      <c r="N39" s="516"/>
      <c r="O39" s="516"/>
    </row>
    <row r="40" spans="1:15" ht="15.6">
      <c r="A40" s="520" t="s">
        <v>23</v>
      </c>
      <c r="B40" s="521"/>
      <c r="C40" s="522"/>
      <c r="D40" s="521"/>
      <c r="E40" s="521"/>
      <c r="F40" s="521"/>
      <c r="G40" s="555" t="s">
        <v>1</v>
      </c>
      <c r="H40" s="521"/>
      <c r="I40" s="521"/>
      <c r="J40" s="521"/>
      <c r="K40" s="521"/>
      <c r="L40" s="2082" t="s">
        <v>334</v>
      </c>
      <c r="M40" s="2083"/>
      <c r="N40" s="2083"/>
      <c r="O40" s="2084"/>
    </row>
    <row r="41" spans="1:15" ht="15.6">
      <c r="A41" s="523" t="s">
        <v>1261</v>
      </c>
      <c r="B41" s="524"/>
      <c r="C41" s="524"/>
      <c r="D41" s="518"/>
      <c r="E41" s="518"/>
      <c r="F41" s="518"/>
      <c r="G41" s="525" t="s">
        <v>2</v>
      </c>
      <c r="H41" s="526" t="s">
        <v>3</v>
      </c>
      <c r="I41" s="527"/>
      <c r="J41" s="2085" t="s">
        <v>4</v>
      </c>
      <c r="K41" s="2086"/>
      <c r="L41" s="2087" t="s">
        <v>25</v>
      </c>
      <c r="M41" s="2088"/>
      <c r="N41" s="2088"/>
      <c r="O41" s="2089"/>
    </row>
    <row r="42" spans="1:15" ht="15.6">
      <c r="A42" s="2090" t="s">
        <v>26</v>
      </c>
      <c r="B42" s="2093" t="s">
        <v>6</v>
      </c>
      <c r="C42" s="2094"/>
      <c r="D42" s="528"/>
      <c r="E42" s="2097"/>
      <c r="F42" s="2098"/>
      <c r="G42" s="528"/>
      <c r="H42" s="2099" t="s">
        <v>27</v>
      </c>
      <c r="I42" s="2100"/>
      <c r="J42" s="2100"/>
      <c r="K42" s="2100"/>
      <c r="L42" s="2100"/>
      <c r="M42" s="2100"/>
      <c r="N42" s="2100"/>
      <c r="O42" s="2100"/>
    </row>
    <row r="43" spans="1:15" ht="15.6">
      <c r="A43" s="2091"/>
      <c r="B43" s="2095"/>
      <c r="C43" s="2096"/>
      <c r="D43" s="529" t="s">
        <v>7</v>
      </c>
      <c r="E43" s="2095" t="s">
        <v>28</v>
      </c>
      <c r="F43" s="2096"/>
      <c r="G43" s="530" t="s">
        <v>8</v>
      </c>
      <c r="H43" s="2063" t="s">
        <v>29</v>
      </c>
      <c r="I43" s="2064"/>
      <c r="J43" s="2063" t="s">
        <v>30</v>
      </c>
      <c r="K43" s="2064"/>
      <c r="L43" s="2063" t="s">
        <v>31</v>
      </c>
      <c r="M43" s="2064"/>
      <c r="N43" s="2063" t="s">
        <v>32</v>
      </c>
      <c r="O43" s="2064"/>
    </row>
    <row r="44" spans="1:15" ht="15.6">
      <c r="A44" s="2092"/>
      <c r="B44" s="2073"/>
      <c r="C44" s="2074"/>
      <c r="D44" s="531"/>
      <c r="E44" s="2073"/>
      <c r="F44" s="2074"/>
      <c r="G44" s="532"/>
      <c r="H44" s="533" t="s">
        <v>9</v>
      </c>
      <c r="I44" s="533" t="s">
        <v>10</v>
      </c>
      <c r="J44" s="533" t="s">
        <v>9</v>
      </c>
      <c r="K44" s="533" t="s">
        <v>10</v>
      </c>
      <c r="L44" s="533" t="s">
        <v>9</v>
      </c>
      <c r="M44" s="533" t="s">
        <v>10</v>
      </c>
      <c r="N44" s="533" t="s">
        <v>67</v>
      </c>
      <c r="O44" s="533" t="s">
        <v>10</v>
      </c>
    </row>
    <row r="45" spans="1:15" ht="15.6">
      <c r="A45" s="556"/>
      <c r="B45" s="2111"/>
      <c r="C45" s="2112"/>
      <c r="D45" s="557"/>
      <c r="E45" s="558"/>
      <c r="F45" s="559"/>
      <c r="G45" s="560"/>
      <c r="H45" s="1398"/>
      <c r="I45" s="561"/>
      <c r="K45" s="561"/>
      <c r="M45" s="561"/>
      <c r="O45" s="561"/>
    </row>
    <row r="46" spans="1:15" ht="18" customHeight="1">
      <c r="A46" s="534" t="s">
        <v>57</v>
      </c>
      <c r="B46" s="2106" t="s">
        <v>1281</v>
      </c>
      <c r="C46" s="2107"/>
      <c r="D46" s="1394">
        <f t="shared" ref="D46:D56" si="6">G46/E46</f>
        <v>75</v>
      </c>
      <c r="E46" s="1390">
        <v>16</v>
      </c>
      <c r="F46" s="1390" t="s">
        <v>1294</v>
      </c>
      <c r="G46" s="1392">
        <v>1200</v>
      </c>
      <c r="H46" s="1398">
        <f t="shared" ref="H46:H56" si="7">I46/D46</f>
        <v>4</v>
      </c>
      <c r="I46" s="1395">
        <v>300</v>
      </c>
      <c r="J46" s="1397">
        <f t="shared" ref="J46:J56" si="8">K46/D46</f>
        <v>4</v>
      </c>
      <c r="K46" s="1395">
        <v>300</v>
      </c>
      <c r="L46" s="1397">
        <f t="shared" ref="L46:L56" si="9">M46/D46</f>
        <v>4</v>
      </c>
      <c r="M46" s="1395">
        <v>300</v>
      </c>
      <c r="N46" s="1397">
        <f t="shared" ref="N46:N56" si="10">O46/D46</f>
        <v>4</v>
      </c>
      <c r="O46" s="1395">
        <v>300</v>
      </c>
    </row>
    <row r="47" spans="1:15" ht="15.6">
      <c r="A47" s="534" t="s">
        <v>58</v>
      </c>
      <c r="B47" s="2106" t="s">
        <v>1282</v>
      </c>
      <c r="C47" s="2107"/>
      <c r="D47" s="1394">
        <f t="shared" si="6"/>
        <v>150</v>
      </c>
      <c r="E47" s="1390">
        <v>2</v>
      </c>
      <c r="F47" s="1390" t="s">
        <v>932</v>
      </c>
      <c r="G47" s="1391">
        <v>300</v>
      </c>
      <c r="H47" s="1398">
        <f t="shared" si="7"/>
        <v>1</v>
      </c>
      <c r="I47" s="1395">
        <v>150</v>
      </c>
      <c r="J47" s="1397">
        <f t="shared" si="8"/>
        <v>0</v>
      </c>
      <c r="K47" s="1395"/>
      <c r="L47" s="1397">
        <f t="shared" si="9"/>
        <v>1</v>
      </c>
      <c r="M47" s="1395">
        <v>150</v>
      </c>
      <c r="N47" s="1397">
        <f t="shared" si="10"/>
        <v>0</v>
      </c>
      <c r="O47" s="1395"/>
    </row>
    <row r="48" spans="1:15" ht="15.6">
      <c r="A48" s="534" t="s">
        <v>59</v>
      </c>
      <c r="B48" s="2106" t="s">
        <v>1283</v>
      </c>
      <c r="C48" s="2107"/>
      <c r="D48" s="1394">
        <f t="shared" si="6"/>
        <v>420</v>
      </c>
      <c r="E48" s="1390">
        <v>4</v>
      </c>
      <c r="F48" s="1390" t="s">
        <v>1295</v>
      </c>
      <c r="G48" s="1392">
        <v>1680</v>
      </c>
      <c r="H48" s="1398">
        <f t="shared" si="7"/>
        <v>1</v>
      </c>
      <c r="I48" s="1395">
        <v>420</v>
      </c>
      <c r="J48" s="1397">
        <f t="shared" si="8"/>
        <v>1</v>
      </c>
      <c r="K48" s="1395">
        <v>420</v>
      </c>
      <c r="L48" s="1397">
        <f t="shared" si="9"/>
        <v>1</v>
      </c>
      <c r="M48" s="1395">
        <v>420</v>
      </c>
      <c r="N48" s="1397">
        <f t="shared" si="10"/>
        <v>1</v>
      </c>
      <c r="O48" s="1395">
        <v>420</v>
      </c>
    </row>
    <row r="49" spans="1:15" ht="15.6">
      <c r="A49" s="534" t="s">
        <v>60</v>
      </c>
      <c r="B49" s="2106" t="s">
        <v>1284</v>
      </c>
      <c r="C49" s="2107"/>
      <c r="D49" s="1394">
        <f t="shared" si="6"/>
        <v>100</v>
      </c>
      <c r="E49" s="1390">
        <v>1</v>
      </c>
      <c r="F49" s="1390" t="s">
        <v>1296</v>
      </c>
      <c r="G49" s="1391">
        <v>100</v>
      </c>
      <c r="H49" s="1398">
        <f t="shared" si="7"/>
        <v>0</v>
      </c>
      <c r="I49" s="1395"/>
      <c r="J49" s="1397">
        <f t="shared" si="8"/>
        <v>0</v>
      </c>
      <c r="K49" s="1395"/>
      <c r="L49" s="1397">
        <f t="shared" si="9"/>
        <v>1</v>
      </c>
      <c r="M49" s="1395">
        <v>100</v>
      </c>
      <c r="N49" s="1397">
        <f t="shared" si="10"/>
        <v>0</v>
      </c>
      <c r="O49" s="1395"/>
    </row>
    <row r="50" spans="1:15" ht="15.6">
      <c r="A50" s="534" t="s">
        <v>61</v>
      </c>
      <c r="B50" s="2106" t="s">
        <v>1285</v>
      </c>
      <c r="C50" s="2107"/>
      <c r="D50" s="1394">
        <f t="shared" si="6"/>
        <v>130</v>
      </c>
      <c r="E50" s="1390">
        <v>4</v>
      </c>
      <c r="F50" s="1390" t="s">
        <v>1297</v>
      </c>
      <c r="G50" s="1391">
        <v>520</v>
      </c>
      <c r="H50" s="1398">
        <f t="shared" si="7"/>
        <v>1</v>
      </c>
      <c r="I50" s="1395">
        <v>130</v>
      </c>
      <c r="J50" s="1397">
        <f t="shared" si="8"/>
        <v>1</v>
      </c>
      <c r="K50" s="1395">
        <v>130</v>
      </c>
      <c r="L50" s="1397">
        <f t="shared" si="9"/>
        <v>1</v>
      </c>
      <c r="M50" s="1395">
        <v>130</v>
      </c>
      <c r="N50" s="1397">
        <f t="shared" si="10"/>
        <v>1</v>
      </c>
      <c r="O50" s="1395">
        <v>130</v>
      </c>
    </row>
    <row r="51" spans="1:15" ht="15.6">
      <c r="A51" s="534" t="s">
        <v>63</v>
      </c>
      <c r="B51" s="2106" t="s">
        <v>1286</v>
      </c>
      <c r="C51" s="2107"/>
      <c r="D51" s="1394">
        <f t="shared" si="6"/>
        <v>40</v>
      </c>
      <c r="E51" s="1390">
        <v>4</v>
      </c>
      <c r="F51" s="1390" t="s">
        <v>932</v>
      </c>
      <c r="G51" s="1391">
        <v>160</v>
      </c>
      <c r="H51" s="1398">
        <f t="shared" si="7"/>
        <v>0</v>
      </c>
      <c r="I51" s="1395"/>
      <c r="J51" s="1397">
        <f t="shared" si="8"/>
        <v>0</v>
      </c>
      <c r="K51" s="1395"/>
      <c r="L51" s="1397">
        <f t="shared" si="9"/>
        <v>2</v>
      </c>
      <c r="M51" s="1395">
        <v>80</v>
      </c>
      <c r="N51" s="1397">
        <f t="shared" si="10"/>
        <v>2</v>
      </c>
      <c r="O51" s="1395">
        <v>80</v>
      </c>
    </row>
    <row r="52" spans="1:15" ht="15.6">
      <c r="A52" s="534" t="s">
        <v>68</v>
      </c>
      <c r="B52" s="2106" t="s">
        <v>1287</v>
      </c>
      <c r="C52" s="2107"/>
      <c r="D52" s="1394">
        <f t="shared" si="6"/>
        <v>0.25</v>
      </c>
      <c r="E52" s="1390">
        <v>500</v>
      </c>
      <c r="F52" s="1390" t="s">
        <v>135</v>
      </c>
      <c r="G52" s="1391">
        <v>125</v>
      </c>
      <c r="H52" s="1398">
        <f t="shared" si="7"/>
        <v>0</v>
      </c>
      <c r="I52" s="1395"/>
      <c r="J52" s="1397">
        <f t="shared" si="8"/>
        <v>100</v>
      </c>
      <c r="K52" s="1395">
        <v>25</v>
      </c>
      <c r="L52" s="1397">
        <f t="shared" si="9"/>
        <v>200</v>
      </c>
      <c r="M52" s="1395">
        <v>50</v>
      </c>
      <c r="N52" s="1397">
        <f t="shared" si="10"/>
        <v>200</v>
      </c>
      <c r="O52" s="1395">
        <v>50</v>
      </c>
    </row>
    <row r="53" spans="1:15" ht="18" customHeight="1">
      <c r="A53" s="534" t="s">
        <v>69</v>
      </c>
      <c r="B53" s="2106" t="s">
        <v>1288</v>
      </c>
      <c r="C53" s="2107"/>
      <c r="D53" s="1394">
        <f t="shared" si="6"/>
        <v>1150</v>
      </c>
      <c r="E53" s="1390">
        <v>3</v>
      </c>
      <c r="F53" s="1390" t="s">
        <v>1298</v>
      </c>
      <c r="G53" s="1392">
        <v>3450</v>
      </c>
      <c r="H53" s="1398">
        <f t="shared" si="7"/>
        <v>0</v>
      </c>
      <c r="I53" s="1395"/>
      <c r="J53" s="1397">
        <f t="shared" si="8"/>
        <v>1</v>
      </c>
      <c r="K53" s="1396">
        <v>1150</v>
      </c>
      <c r="L53" s="1397">
        <f t="shared" si="9"/>
        <v>1</v>
      </c>
      <c r="M53" s="1396">
        <v>1150</v>
      </c>
      <c r="N53" s="1397">
        <f t="shared" si="10"/>
        <v>1</v>
      </c>
      <c r="O53" s="1396">
        <v>1150</v>
      </c>
    </row>
    <row r="54" spans="1:15" ht="18" customHeight="1">
      <c r="A54" s="534" t="s">
        <v>70</v>
      </c>
      <c r="B54" s="2106" t="s">
        <v>1289</v>
      </c>
      <c r="C54" s="2107"/>
      <c r="D54" s="1394">
        <f t="shared" si="6"/>
        <v>1150</v>
      </c>
      <c r="E54" s="1390">
        <v>3</v>
      </c>
      <c r="F54" s="1390" t="s">
        <v>1298</v>
      </c>
      <c r="G54" s="1392">
        <v>3450</v>
      </c>
      <c r="H54" s="1398">
        <f t="shared" si="7"/>
        <v>0</v>
      </c>
      <c r="I54" s="1395"/>
      <c r="J54" s="1397">
        <f t="shared" si="8"/>
        <v>1</v>
      </c>
      <c r="K54" s="1396">
        <v>1150</v>
      </c>
      <c r="L54" s="1397">
        <f t="shared" si="9"/>
        <v>1</v>
      </c>
      <c r="M54" s="1396">
        <v>1150</v>
      </c>
      <c r="N54" s="1397">
        <f t="shared" si="10"/>
        <v>1</v>
      </c>
      <c r="O54" s="1396">
        <v>1150</v>
      </c>
    </row>
    <row r="55" spans="1:15" ht="15.6">
      <c r="A55" s="534" t="s">
        <v>71</v>
      </c>
      <c r="B55" s="2106" t="s">
        <v>1290</v>
      </c>
      <c r="C55" s="2107"/>
      <c r="D55" s="1394">
        <f t="shared" si="6"/>
        <v>350</v>
      </c>
      <c r="E55" s="1390">
        <v>3</v>
      </c>
      <c r="F55" s="1390" t="s">
        <v>932</v>
      </c>
      <c r="G55" s="1392">
        <v>1050</v>
      </c>
      <c r="H55" s="1398">
        <f t="shared" si="7"/>
        <v>0</v>
      </c>
      <c r="I55" s="1395"/>
      <c r="J55" s="1397">
        <f t="shared" si="8"/>
        <v>0</v>
      </c>
      <c r="K55" s="1395"/>
      <c r="L55" s="1397">
        <f t="shared" si="9"/>
        <v>3</v>
      </c>
      <c r="M55" s="1396">
        <v>1050</v>
      </c>
      <c r="N55" s="1397">
        <f t="shared" si="10"/>
        <v>0</v>
      </c>
      <c r="O55" s="1395"/>
    </row>
    <row r="56" spans="1:15" ht="18" customHeight="1">
      <c r="A56" s="534" t="s">
        <v>72</v>
      </c>
      <c r="B56" s="2106" t="s">
        <v>1291</v>
      </c>
      <c r="C56" s="2107"/>
      <c r="D56" s="1394">
        <f t="shared" si="6"/>
        <v>340.33333333333331</v>
      </c>
      <c r="E56" s="1390">
        <v>3</v>
      </c>
      <c r="F56" s="1390" t="s">
        <v>932</v>
      </c>
      <c r="G56" s="1393">
        <v>1021</v>
      </c>
      <c r="H56" s="1398">
        <f t="shared" si="7"/>
        <v>3</v>
      </c>
      <c r="I56" s="1396">
        <v>1021</v>
      </c>
      <c r="J56" s="1397">
        <f t="shared" si="8"/>
        <v>0</v>
      </c>
      <c r="K56" s="545"/>
      <c r="L56" s="1397">
        <f t="shared" si="9"/>
        <v>0</v>
      </c>
      <c r="M56" s="545"/>
      <c r="N56" s="1397">
        <f t="shared" si="10"/>
        <v>0</v>
      </c>
      <c r="O56" s="545"/>
    </row>
    <row r="57" spans="1:15" ht="15.6">
      <c r="A57" s="534"/>
      <c r="B57" s="2113"/>
      <c r="C57" s="2113"/>
      <c r="D57" s="562"/>
      <c r="E57" s="563"/>
      <c r="F57" s="563"/>
      <c r="G57" s="535"/>
      <c r="H57" s="537"/>
      <c r="I57" s="564"/>
      <c r="J57" s="892"/>
      <c r="K57" s="564"/>
      <c r="L57" s="892"/>
      <c r="M57" s="564"/>
      <c r="N57" s="892"/>
      <c r="O57" s="564"/>
    </row>
    <row r="58" spans="1:15" ht="15.6">
      <c r="A58" s="538"/>
      <c r="B58" s="2105"/>
      <c r="C58" s="2105"/>
      <c r="D58" s="538"/>
      <c r="E58" s="539"/>
      <c r="F58" s="539"/>
      <c r="G58" s="564"/>
      <c r="H58" s="540">
        <f>SUM(H45:H57)</f>
        <v>10</v>
      </c>
      <c r="I58" s="540"/>
      <c r="J58" s="540">
        <f>SUM(J45:J57)</f>
        <v>108</v>
      </c>
      <c r="K58" s="540">
        <f>SUM(K45:K57)</f>
        <v>3175</v>
      </c>
      <c r="L58" s="540">
        <f>SUM(L45:L57)</f>
        <v>215</v>
      </c>
      <c r="M58" s="540">
        <f>SUM(M45:M57)</f>
        <v>4580</v>
      </c>
      <c r="N58" s="540"/>
      <c r="O58" s="540">
        <f>SUM(O45:O57)</f>
        <v>3280</v>
      </c>
    </row>
    <row r="59" spans="1:15" ht="15.6">
      <c r="A59" s="541" t="s">
        <v>16</v>
      </c>
      <c r="B59" s="2103"/>
      <c r="C59" s="2104"/>
      <c r="D59" s="542"/>
      <c r="E59" s="543"/>
      <c r="F59" s="544"/>
      <c r="G59" s="1399">
        <f>SUM(G46:G58)</f>
        <v>13056</v>
      </c>
      <c r="H59" s="1400"/>
      <c r="I59" s="1400">
        <f>SUM(I46:I58)</f>
        <v>2021</v>
      </c>
      <c r="J59" s="1400"/>
      <c r="K59" s="1400">
        <f>SUM(K46:K58)</f>
        <v>6350</v>
      </c>
      <c r="L59" s="1400"/>
      <c r="M59" s="1400">
        <f>SUM(M46:M58)</f>
        <v>9160</v>
      </c>
      <c r="N59" s="1400"/>
      <c r="O59" s="1400">
        <f>SUM(O46:O58)</f>
        <v>6560</v>
      </c>
    </row>
    <row r="60" spans="1:15" ht="15.6">
      <c r="A60" s="2077"/>
      <c r="B60" s="2078"/>
      <c r="C60" s="2078"/>
      <c r="D60" s="2078"/>
      <c r="E60" s="2078"/>
      <c r="F60" s="2078"/>
      <c r="G60" s="2078"/>
      <c r="H60" s="2078"/>
      <c r="I60" s="2078"/>
      <c r="J60" s="2078"/>
      <c r="K60" s="2078"/>
      <c r="L60" s="2078"/>
      <c r="M60" s="521"/>
      <c r="N60" s="521"/>
      <c r="O60" s="565"/>
    </row>
    <row r="61" spans="1:15" ht="15.6">
      <c r="A61" s="548"/>
      <c r="B61" s="549" t="s">
        <v>17</v>
      </c>
      <c r="C61" s="518"/>
      <c r="D61" s="518"/>
      <c r="E61" s="518"/>
      <c r="F61" s="518"/>
      <c r="G61" s="550"/>
      <c r="H61" s="518"/>
      <c r="I61" s="518"/>
      <c r="J61" s="518"/>
      <c r="K61" s="518"/>
      <c r="L61" s="518"/>
      <c r="M61" s="518"/>
      <c r="N61" s="518"/>
      <c r="O61" s="551"/>
    </row>
    <row r="62" spans="1:15" ht="15.6">
      <c r="A62" s="548"/>
      <c r="B62" s="518"/>
      <c r="C62" s="518"/>
      <c r="D62" s="518"/>
      <c r="E62" s="518"/>
      <c r="F62" s="518"/>
      <c r="G62" s="550"/>
      <c r="H62" s="518"/>
      <c r="I62" s="518"/>
      <c r="J62" s="518"/>
      <c r="K62" s="518"/>
      <c r="L62" s="518"/>
      <c r="M62" s="518"/>
      <c r="N62" s="518"/>
      <c r="O62" s="551"/>
    </row>
    <row r="63" spans="1:15" ht="15.6">
      <c r="A63" s="2057"/>
      <c r="B63" s="2058"/>
      <c r="C63" s="2058"/>
      <c r="D63" s="2058"/>
      <c r="E63" s="2058"/>
      <c r="F63" s="2058"/>
      <c r="G63" s="2058"/>
      <c r="H63" s="2058"/>
      <c r="I63" s="552" t="s">
        <v>65</v>
      </c>
      <c r="J63" s="552"/>
      <c r="K63" s="2059" t="s">
        <v>1262</v>
      </c>
      <c r="L63" s="2059"/>
      <c r="M63" s="2059"/>
      <c r="N63" s="518"/>
      <c r="O63" s="551"/>
    </row>
    <row r="64" spans="1:15" ht="15.6">
      <c r="A64" s="2060"/>
      <c r="B64" s="2061"/>
      <c r="C64" s="2061"/>
      <c r="D64" s="2061"/>
      <c r="E64" s="2061"/>
      <c r="F64" s="2061"/>
      <c r="G64" s="2061"/>
      <c r="H64" s="2061"/>
      <c r="I64" s="553"/>
      <c r="J64" s="553"/>
      <c r="K64" s="2062" t="s">
        <v>1263</v>
      </c>
      <c r="L64" s="2062"/>
      <c r="M64" s="2062"/>
      <c r="N64" s="518"/>
      <c r="O64" s="551"/>
    </row>
    <row r="65" spans="1:15" ht="15.6">
      <c r="A65" s="523"/>
      <c r="B65" s="524"/>
      <c r="C65" s="524"/>
      <c r="D65" s="2056"/>
      <c r="E65" s="2056"/>
      <c r="F65" s="2056"/>
      <c r="G65" s="2056"/>
      <c r="H65" s="2056"/>
      <c r="I65" s="524"/>
      <c r="J65" s="524"/>
      <c r="K65" s="524"/>
      <c r="L65" s="524"/>
      <c r="M65" s="524"/>
      <c r="N65" s="524"/>
      <c r="O65" s="554"/>
    </row>
    <row r="66" spans="1:15" s="1" customFormat="1" ht="15.6">
      <c r="A66" s="518"/>
      <c r="B66" s="518"/>
      <c r="C66" s="518"/>
      <c r="D66" s="600"/>
      <c r="E66" s="600"/>
      <c r="F66" s="600"/>
      <c r="G66" s="600"/>
      <c r="H66" s="600"/>
      <c r="I66" s="518"/>
      <c r="J66" s="518"/>
      <c r="K66" s="518"/>
      <c r="L66" s="518"/>
      <c r="M66" s="518"/>
      <c r="N66" s="518"/>
      <c r="O66" s="518"/>
    </row>
    <row r="67" spans="1:15">
      <c r="A67" s="351" t="s">
        <v>18</v>
      </c>
      <c r="B67" s="373"/>
      <c r="C67" s="373"/>
      <c r="D67" s="373"/>
      <c r="E67" s="514"/>
      <c r="F67" s="351"/>
      <c r="G67" s="515"/>
      <c r="H67" s="351"/>
      <c r="I67" s="351"/>
      <c r="J67" s="351"/>
      <c r="K67" s="351"/>
      <c r="L67" s="351"/>
      <c r="M67" s="351"/>
      <c r="N67" s="351"/>
      <c r="O67" s="351"/>
    </row>
    <row r="68" spans="1:15">
      <c r="A68" s="351"/>
      <c r="B68" s="351"/>
      <c r="C68" s="351"/>
      <c r="D68" s="351"/>
      <c r="E68" s="514"/>
      <c r="F68" s="351"/>
      <c r="G68" s="515"/>
      <c r="H68" s="351"/>
      <c r="I68" s="351"/>
      <c r="J68" s="351"/>
      <c r="K68" s="351"/>
      <c r="L68" s="351"/>
      <c r="M68" s="351"/>
      <c r="N68" s="351"/>
      <c r="O68" s="351"/>
    </row>
    <row r="69" spans="1:15" ht="23.4">
      <c r="A69" s="2101" t="s">
        <v>164</v>
      </c>
      <c r="B69" s="2101"/>
      <c r="C69" s="2101"/>
      <c r="D69" s="2101"/>
      <c r="E69" s="2101"/>
      <c r="F69" s="2101"/>
      <c r="G69" s="2101"/>
      <c r="H69" s="2101"/>
      <c r="I69" s="2101"/>
      <c r="J69" s="2101"/>
      <c r="K69" s="2101"/>
      <c r="L69" s="2101"/>
      <c r="M69" s="2101"/>
      <c r="N69" s="2101"/>
      <c r="O69" s="2101"/>
    </row>
    <row r="70" spans="1:15" ht="15.6">
      <c r="A70" s="2102" t="s">
        <v>20</v>
      </c>
      <c r="B70" s="2102"/>
      <c r="C70" s="2102"/>
      <c r="D70" s="2102"/>
      <c r="E70" s="2102"/>
      <c r="F70" s="2102"/>
      <c r="G70" s="2102"/>
      <c r="H70" s="2102"/>
      <c r="I70" s="2102"/>
      <c r="J70" s="2102"/>
      <c r="K70" s="2102"/>
      <c r="L70" s="2102"/>
      <c r="M70" s="2102"/>
      <c r="N70" s="2102"/>
      <c r="O70" s="2102"/>
    </row>
    <row r="71" spans="1:15" ht="15.6">
      <c r="A71" s="516"/>
      <c r="B71" s="516"/>
      <c r="C71" s="516"/>
      <c r="D71" s="516"/>
      <c r="E71" s="518"/>
      <c r="F71" s="516"/>
      <c r="G71" s="519"/>
      <c r="H71" s="516"/>
      <c r="I71" s="516"/>
      <c r="J71" s="516"/>
      <c r="K71" s="516"/>
      <c r="L71" s="516"/>
      <c r="M71" s="516"/>
      <c r="N71" s="516"/>
      <c r="O71" s="516"/>
    </row>
    <row r="72" spans="1:15" ht="15.6">
      <c r="A72" s="516" t="s">
        <v>21</v>
      </c>
      <c r="B72" s="517"/>
      <c r="C72" s="517" t="s">
        <v>460</v>
      </c>
      <c r="D72" s="516"/>
      <c r="E72" s="518"/>
      <c r="F72" s="516"/>
      <c r="G72" s="519"/>
      <c r="H72" s="516"/>
      <c r="I72" s="516"/>
      <c r="J72" s="516"/>
      <c r="K72" s="516"/>
      <c r="L72" s="516"/>
      <c r="M72" s="516"/>
      <c r="N72" s="516"/>
      <c r="O72" s="516"/>
    </row>
    <row r="73" spans="1:15" ht="15.6">
      <c r="A73" s="566" t="s">
        <v>23</v>
      </c>
      <c r="B73" s="522"/>
      <c r="C73" s="522"/>
      <c r="D73" s="521"/>
      <c r="E73" s="521"/>
      <c r="F73" s="521"/>
      <c r="G73" s="2079" t="s">
        <v>1</v>
      </c>
      <c r="H73" s="2080"/>
      <c r="I73" s="2080"/>
      <c r="J73" s="2080"/>
      <c r="K73" s="2081"/>
      <c r="L73" s="2082" t="s">
        <v>335</v>
      </c>
      <c r="M73" s="2083"/>
      <c r="N73" s="2083"/>
      <c r="O73" s="2084"/>
    </row>
    <row r="74" spans="1:15" ht="15.6">
      <c r="A74" s="567" t="s">
        <v>336</v>
      </c>
      <c r="B74" s="568"/>
      <c r="C74" s="568"/>
      <c r="D74" s="518"/>
      <c r="E74" s="518"/>
      <c r="F74" s="518"/>
      <c r="G74" s="525" t="s">
        <v>2</v>
      </c>
      <c r="H74" s="526" t="s">
        <v>3</v>
      </c>
      <c r="I74" s="527"/>
      <c r="J74" s="2085" t="s">
        <v>4</v>
      </c>
      <c r="K74" s="2086"/>
      <c r="L74" s="2087" t="s">
        <v>25</v>
      </c>
      <c r="M74" s="2088"/>
      <c r="N74" s="2088"/>
      <c r="O74" s="2089"/>
    </row>
    <row r="75" spans="1:15" ht="15.6">
      <c r="A75" s="2090" t="s">
        <v>26</v>
      </c>
      <c r="B75" s="2093" t="s">
        <v>6</v>
      </c>
      <c r="C75" s="2094"/>
      <c r="D75" s="528"/>
      <c r="E75" s="2097"/>
      <c r="F75" s="2098"/>
      <c r="G75" s="528"/>
      <c r="H75" s="2099" t="s">
        <v>27</v>
      </c>
      <c r="I75" s="2100"/>
      <c r="J75" s="2100"/>
      <c r="K75" s="2100"/>
      <c r="L75" s="2100"/>
      <c r="M75" s="2100"/>
      <c r="N75" s="2100"/>
      <c r="O75" s="2100"/>
    </row>
    <row r="76" spans="1:15" ht="15.6">
      <c r="A76" s="2091"/>
      <c r="B76" s="2095"/>
      <c r="C76" s="2096"/>
      <c r="D76" s="529" t="s">
        <v>7</v>
      </c>
      <c r="E76" s="2095" t="s">
        <v>28</v>
      </c>
      <c r="F76" s="2096"/>
      <c r="G76" s="530" t="s">
        <v>8</v>
      </c>
      <c r="H76" s="2063" t="s">
        <v>29</v>
      </c>
      <c r="I76" s="2064"/>
      <c r="J76" s="2063" t="s">
        <v>30</v>
      </c>
      <c r="K76" s="2064"/>
      <c r="L76" s="2063" t="s">
        <v>31</v>
      </c>
      <c r="M76" s="2064"/>
      <c r="N76" s="2063" t="s">
        <v>32</v>
      </c>
      <c r="O76" s="2064"/>
    </row>
    <row r="77" spans="1:15" ht="15.6">
      <c r="A77" s="2092"/>
      <c r="B77" s="2073"/>
      <c r="C77" s="2074"/>
      <c r="D77" s="531"/>
      <c r="E77" s="2073"/>
      <c r="F77" s="2074"/>
      <c r="G77" s="532"/>
      <c r="H77" s="533" t="s">
        <v>9</v>
      </c>
      <c r="I77" s="533" t="s">
        <v>10</v>
      </c>
      <c r="J77" s="533" t="s">
        <v>9</v>
      </c>
      <c r="K77" s="533" t="s">
        <v>10</v>
      </c>
      <c r="L77" s="533" t="s">
        <v>9</v>
      </c>
      <c r="M77" s="533" t="s">
        <v>10</v>
      </c>
      <c r="N77" s="533" t="s">
        <v>9</v>
      </c>
      <c r="O77" s="533" t="s">
        <v>10</v>
      </c>
    </row>
    <row r="78" spans="1:15" s="1272" customFormat="1" ht="18" customHeight="1">
      <c r="A78" s="1401">
        <v>1</v>
      </c>
      <c r="B78" s="2109" t="s">
        <v>1306</v>
      </c>
      <c r="C78" s="2110"/>
      <c r="D78" s="1392">
        <v>5000</v>
      </c>
      <c r="E78" s="1390"/>
      <c r="F78" s="1390"/>
      <c r="G78" s="1392">
        <v>5000</v>
      </c>
      <c r="H78" s="1407">
        <f>I78/D78</f>
        <v>0.2</v>
      </c>
      <c r="I78" s="1396">
        <v>1000</v>
      </c>
      <c r="J78" s="1407">
        <f>K78/D78</f>
        <v>0.4</v>
      </c>
      <c r="K78" s="1396">
        <v>2000</v>
      </c>
      <c r="L78" s="1407">
        <f>M78/D78</f>
        <v>0.4</v>
      </c>
      <c r="M78" s="1396">
        <v>2000</v>
      </c>
      <c r="N78" s="1407">
        <f>O78/D78</f>
        <v>0</v>
      </c>
      <c r="O78" s="1395"/>
    </row>
    <row r="79" spans="1:15" s="1272" customFormat="1" ht="18" customHeight="1">
      <c r="A79" s="1401">
        <v>2</v>
      </c>
      <c r="B79" s="2069" t="s">
        <v>1307</v>
      </c>
      <c r="C79" s="2070"/>
      <c r="D79" s="1392">
        <v>5000</v>
      </c>
      <c r="E79" s="1390"/>
      <c r="F79" s="1390"/>
      <c r="G79" s="1392">
        <v>5000</v>
      </c>
      <c r="H79" s="1407">
        <f t="shared" ref="H79:H94" si="11">I79/D79</f>
        <v>0.2</v>
      </c>
      <c r="I79" s="1396">
        <v>1000</v>
      </c>
      <c r="J79" s="1407">
        <f t="shared" ref="J79:J94" si="12">K79/D79</f>
        <v>0.4</v>
      </c>
      <c r="K79" s="1396">
        <v>2000</v>
      </c>
      <c r="L79" s="1407">
        <f t="shared" ref="L79:L92" si="13">M79/D79</f>
        <v>0.4</v>
      </c>
      <c r="M79" s="1396">
        <v>2000</v>
      </c>
      <c r="N79" s="1407">
        <f t="shared" ref="N79:N94" si="14">O79/D79</f>
        <v>0</v>
      </c>
      <c r="O79" s="1395"/>
    </row>
    <row r="80" spans="1:15" s="1272" customFormat="1">
      <c r="A80" s="1401"/>
      <c r="B80" s="2069" t="s">
        <v>1308</v>
      </c>
      <c r="C80" s="2070"/>
      <c r="D80" s="1391"/>
      <c r="E80" s="1390"/>
      <c r="F80" s="1390"/>
      <c r="G80" s="1391"/>
      <c r="H80" s="1407"/>
      <c r="I80" s="1395"/>
      <c r="J80" s="1407"/>
      <c r="K80" s="1395"/>
      <c r="L80" s="1407"/>
      <c r="M80" s="1395"/>
      <c r="N80" s="1407"/>
      <c r="O80" s="1395"/>
    </row>
    <row r="81" spans="1:15" s="1272" customFormat="1">
      <c r="A81" s="1401">
        <v>3</v>
      </c>
      <c r="B81" s="2069" t="s">
        <v>1299</v>
      </c>
      <c r="C81" s="2070"/>
      <c r="D81" s="1392">
        <v>15000</v>
      </c>
      <c r="E81" s="1390"/>
      <c r="F81" s="1390"/>
      <c r="G81" s="1392">
        <v>15000</v>
      </c>
      <c r="H81" s="1407">
        <f t="shared" si="11"/>
        <v>0.52</v>
      </c>
      <c r="I81" s="1406">
        <v>7800</v>
      </c>
      <c r="J81" s="1407">
        <f t="shared" si="12"/>
        <v>0</v>
      </c>
      <c r="K81" s="1395"/>
      <c r="L81" s="1407">
        <f t="shared" si="13"/>
        <v>0</v>
      </c>
      <c r="M81" s="1395"/>
      <c r="N81" s="1407">
        <f t="shared" si="14"/>
        <v>0.48</v>
      </c>
      <c r="O81" s="1396">
        <v>7200</v>
      </c>
    </row>
    <row r="82" spans="1:15" s="1272" customFormat="1">
      <c r="A82" s="1401">
        <v>4</v>
      </c>
      <c r="B82" s="2069" t="s">
        <v>1300</v>
      </c>
      <c r="C82" s="2070"/>
      <c r="D82" s="1391">
        <v>2000</v>
      </c>
      <c r="E82" s="1390"/>
      <c r="F82" s="1390"/>
      <c r="G82" s="1391">
        <v>2000</v>
      </c>
      <c r="H82" s="1407">
        <f t="shared" si="11"/>
        <v>0.5</v>
      </c>
      <c r="I82" s="1396">
        <v>1000</v>
      </c>
      <c r="J82" s="1407">
        <f t="shared" si="12"/>
        <v>0</v>
      </c>
      <c r="K82" s="1395"/>
      <c r="L82" s="1407">
        <f t="shared" si="13"/>
        <v>0</v>
      </c>
      <c r="M82" s="1395"/>
      <c r="N82" s="1407">
        <f t="shared" si="14"/>
        <v>0.5</v>
      </c>
      <c r="O82" s="1396">
        <v>1000</v>
      </c>
    </row>
    <row r="83" spans="1:15" s="1272" customFormat="1" ht="18" customHeight="1">
      <c r="A83" s="1401"/>
      <c r="B83" s="2069" t="s">
        <v>1309</v>
      </c>
      <c r="C83" s="2070"/>
      <c r="D83" s="1391"/>
      <c r="E83" s="1390"/>
      <c r="F83" s="1390"/>
      <c r="G83" s="1391"/>
      <c r="H83" s="1407"/>
      <c r="I83" s="1395"/>
      <c r="J83" s="1407"/>
      <c r="K83" s="1395"/>
      <c r="L83" s="1407"/>
      <c r="M83" s="1395"/>
      <c r="N83" s="1407"/>
      <c r="O83" s="1395"/>
    </row>
    <row r="84" spans="1:15" s="1272" customFormat="1" ht="18" customHeight="1">
      <c r="A84" s="1401">
        <v>5</v>
      </c>
      <c r="B84" s="2069" t="s">
        <v>1301</v>
      </c>
      <c r="C84" s="2070"/>
      <c r="D84" s="1392">
        <v>150000</v>
      </c>
      <c r="E84" s="1390"/>
      <c r="F84" s="1390"/>
      <c r="G84" s="1392">
        <v>150000</v>
      </c>
      <c r="H84" s="1407">
        <f t="shared" si="11"/>
        <v>0.5</v>
      </c>
      <c r="I84" s="1396">
        <v>75000</v>
      </c>
      <c r="J84" s="1407">
        <f t="shared" si="12"/>
        <v>0.4</v>
      </c>
      <c r="K84" s="1396">
        <v>60000</v>
      </c>
      <c r="L84" s="1407">
        <f t="shared" si="13"/>
        <v>0.1</v>
      </c>
      <c r="M84" s="1396">
        <v>15000</v>
      </c>
      <c r="N84" s="1407">
        <f t="shared" si="14"/>
        <v>0</v>
      </c>
      <c r="O84" s="1395"/>
    </row>
    <row r="85" spans="1:15" s="1272" customFormat="1">
      <c r="A85" s="1401">
        <v>6</v>
      </c>
      <c r="B85" s="2069" t="s">
        <v>1302</v>
      </c>
      <c r="C85" s="2070"/>
      <c r="D85" s="1392">
        <v>9000</v>
      </c>
      <c r="E85" s="1390"/>
      <c r="F85" s="1390"/>
      <c r="G85" s="1392">
        <v>9000</v>
      </c>
      <c r="H85" s="1407">
        <f t="shared" si="11"/>
        <v>0.25</v>
      </c>
      <c r="I85" s="1396">
        <v>2250</v>
      </c>
      <c r="J85" s="1407">
        <f t="shared" si="12"/>
        <v>0.25</v>
      </c>
      <c r="K85" s="1396">
        <v>2250</v>
      </c>
      <c r="L85" s="1407">
        <f t="shared" si="13"/>
        <v>0.25</v>
      </c>
      <c r="M85" s="1396">
        <v>2250</v>
      </c>
      <c r="N85" s="1407">
        <f t="shared" si="14"/>
        <v>0.25</v>
      </c>
      <c r="O85" s="1396">
        <v>2250</v>
      </c>
    </row>
    <row r="86" spans="1:15" s="1272" customFormat="1" ht="27" customHeight="1">
      <c r="A86" s="1401">
        <v>7</v>
      </c>
      <c r="B86" s="2069" t="s">
        <v>1310</v>
      </c>
      <c r="C86" s="2070"/>
      <c r="D86" s="1392">
        <v>2000</v>
      </c>
      <c r="E86" s="1390"/>
      <c r="F86" s="1390"/>
      <c r="G86" s="1392">
        <v>2000</v>
      </c>
      <c r="H86" s="1407">
        <f t="shared" si="11"/>
        <v>0.25</v>
      </c>
      <c r="I86" s="1395">
        <v>500</v>
      </c>
      <c r="J86" s="1407">
        <f t="shared" si="12"/>
        <v>0.25</v>
      </c>
      <c r="K86" s="1395">
        <v>500</v>
      </c>
      <c r="L86" s="1407">
        <f t="shared" si="13"/>
        <v>0.25</v>
      </c>
      <c r="M86" s="1395">
        <v>500</v>
      </c>
      <c r="N86" s="1407">
        <f t="shared" si="14"/>
        <v>0.25</v>
      </c>
      <c r="O86" s="1395">
        <v>500</v>
      </c>
    </row>
    <row r="87" spans="1:15" s="1272" customFormat="1" ht="27" customHeight="1">
      <c r="A87" s="1401">
        <v>8</v>
      </c>
      <c r="B87" s="2069" t="s">
        <v>1311</v>
      </c>
      <c r="C87" s="2070"/>
      <c r="D87" s="1392">
        <v>5000</v>
      </c>
      <c r="E87" s="1390"/>
      <c r="F87" s="1390"/>
      <c r="G87" s="1392">
        <v>5000</v>
      </c>
      <c r="H87" s="1407">
        <f t="shared" si="11"/>
        <v>0.25</v>
      </c>
      <c r="I87" s="1396">
        <v>1250</v>
      </c>
      <c r="J87" s="1407">
        <f t="shared" si="12"/>
        <v>0.25</v>
      </c>
      <c r="K87" s="1396">
        <v>1250</v>
      </c>
      <c r="L87" s="1407">
        <f t="shared" si="13"/>
        <v>0.25</v>
      </c>
      <c r="M87" s="1396">
        <v>1250</v>
      </c>
      <c r="N87" s="1407">
        <f t="shared" si="14"/>
        <v>0.25</v>
      </c>
      <c r="O87" s="1396">
        <v>1250</v>
      </c>
    </row>
    <row r="88" spans="1:15" s="1272" customFormat="1" ht="27" customHeight="1">
      <c r="A88" s="1401">
        <v>9</v>
      </c>
      <c r="B88" s="2069" t="s">
        <v>1312</v>
      </c>
      <c r="C88" s="2070"/>
      <c r="D88" s="1392">
        <v>50000</v>
      </c>
      <c r="E88" s="1390"/>
      <c r="F88" s="1390"/>
      <c r="G88" s="1392">
        <v>50000</v>
      </c>
      <c r="H88" s="1407">
        <f t="shared" si="11"/>
        <v>0.25</v>
      </c>
      <c r="I88" s="1396">
        <v>12500</v>
      </c>
      <c r="J88" s="1407">
        <f t="shared" si="12"/>
        <v>0.25</v>
      </c>
      <c r="K88" s="1396">
        <v>12500</v>
      </c>
      <c r="L88" s="1407">
        <f t="shared" si="13"/>
        <v>0.25</v>
      </c>
      <c r="M88" s="1396">
        <v>12500</v>
      </c>
      <c r="N88" s="1407">
        <f t="shared" si="14"/>
        <v>0.25</v>
      </c>
      <c r="O88" s="1396">
        <v>12500</v>
      </c>
    </row>
    <row r="89" spans="1:15" s="1272" customFormat="1" ht="18" customHeight="1">
      <c r="A89" s="1401">
        <v>10</v>
      </c>
      <c r="B89" s="2065" t="s">
        <v>1313</v>
      </c>
      <c r="C89" s="2066"/>
      <c r="D89" s="1392">
        <v>5000</v>
      </c>
      <c r="E89" s="1389"/>
      <c r="F89" s="1389"/>
      <c r="G89" s="1392">
        <v>5000</v>
      </c>
      <c r="H89" s="1407">
        <f t="shared" si="11"/>
        <v>0.25</v>
      </c>
      <c r="I89" s="1396">
        <v>1250</v>
      </c>
      <c r="J89" s="1407">
        <f t="shared" si="12"/>
        <v>0.25</v>
      </c>
      <c r="K89" s="1396">
        <v>1250</v>
      </c>
      <c r="L89" s="1407">
        <f t="shared" si="13"/>
        <v>0.25</v>
      </c>
      <c r="M89" s="1396">
        <v>1250</v>
      </c>
      <c r="N89" s="1407">
        <f t="shared" si="14"/>
        <v>0.25</v>
      </c>
      <c r="O89" s="1396">
        <v>1250</v>
      </c>
    </row>
    <row r="90" spans="1:15" ht="18" customHeight="1">
      <c r="A90" s="1402"/>
      <c r="B90" s="2067" t="s">
        <v>1314</v>
      </c>
      <c r="C90" s="2068"/>
      <c r="D90" s="1056"/>
      <c r="E90" s="1389"/>
      <c r="F90" s="1389"/>
      <c r="G90" s="1391"/>
      <c r="H90" s="1407"/>
      <c r="I90" s="1395"/>
      <c r="J90" s="1407"/>
      <c r="K90" s="1395"/>
      <c r="L90" s="1407"/>
      <c r="M90" s="1395"/>
      <c r="N90" s="1407"/>
      <c r="O90" s="1395"/>
    </row>
    <row r="91" spans="1:15" ht="18" customHeight="1">
      <c r="A91" s="1402">
        <v>11</v>
      </c>
      <c r="B91" s="2069" t="s">
        <v>1303</v>
      </c>
      <c r="C91" s="2070"/>
      <c r="D91" s="1403">
        <v>7500</v>
      </c>
      <c r="E91" s="1405" t="s">
        <v>1315</v>
      </c>
      <c r="F91" s="1405" t="s">
        <v>192</v>
      </c>
      <c r="G91" s="1403">
        <v>7500</v>
      </c>
      <c r="H91" s="1407">
        <f t="shared" si="11"/>
        <v>1</v>
      </c>
      <c r="I91" s="1396">
        <v>7500</v>
      </c>
      <c r="J91" s="1407">
        <f t="shared" si="12"/>
        <v>0</v>
      </c>
      <c r="K91" s="1395"/>
      <c r="L91" s="1407">
        <f t="shared" si="13"/>
        <v>0</v>
      </c>
      <c r="M91" s="1395"/>
      <c r="N91" s="1407">
        <f t="shared" si="14"/>
        <v>0</v>
      </c>
      <c r="O91" s="1395"/>
    </row>
    <row r="92" spans="1:15">
      <c r="A92" s="1402">
        <v>12</v>
      </c>
      <c r="B92" s="2069" t="s">
        <v>1304</v>
      </c>
      <c r="C92" s="2070"/>
      <c r="D92" s="1056">
        <v>4000</v>
      </c>
      <c r="E92" s="1405">
        <v>1</v>
      </c>
      <c r="F92" s="1405" t="s">
        <v>936</v>
      </c>
      <c r="G92" s="1403">
        <v>4000</v>
      </c>
      <c r="H92" s="1407">
        <f t="shared" si="11"/>
        <v>0</v>
      </c>
      <c r="I92" s="1395"/>
      <c r="J92" s="1407">
        <f t="shared" si="12"/>
        <v>1</v>
      </c>
      <c r="K92" s="1396">
        <v>4000</v>
      </c>
      <c r="L92" s="1407">
        <f t="shared" si="13"/>
        <v>0</v>
      </c>
      <c r="M92" s="1395"/>
      <c r="N92" s="1407">
        <f t="shared" si="14"/>
        <v>0</v>
      </c>
      <c r="O92" s="1395"/>
    </row>
    <row r="93" spans="1:15" ht="18" customHeight="1">
      <c r="A93" s="1402"/>
      <c r="B93" s="2071" t="s">
        <v>758</v>
      </c>
      <c r="C93" s="2072"/>
      <c r="D93" s="1056"/>
      <c r="E93" s="1297"/>
      <c r="F93" s="1297"/>
      <c r="G93" s="1391"/>
      <c r="H93" s="1407"/>
      <c r="I93" s="1395"/>
      <c r="J93" s="1407"/>
      <c r="K93" s="1395"/>
      <c r="L93" s="1407"/>
      <c r="M93" s="1395"/>
      <c r="N93" s="1407"/>
      <c r="O93" s="1395"/>
    </row>
    <row r="94" spans="1:15" ht="21.75" customHeight="1">
      <c r="A94" s="1402">
        <v>13</v>
      </c>
      <c r="B94" s="2069" t="s">
        <v>1305</v>
      </c>
      <c r="C94" s="2070"/>
      <c r="D94" s="1404">
        <v>2000000</v>
      </c>
      <c r="E94" s="1297"/>
      <c r="F94" s="1297"/>
      <c r="G94" s="1404">
        <v>2000000</v>
      </c>
      <c r="H94" s="1407">
        <f t="shared" si="11"/>
        <v>0.25</v>
      </c>
      <c r="I94" s="1396">
        <v>500000</v>
      </c>
      <c r="J94" s="1407">
        <f t="shared" si="12"/>
        <v>0.25</v>
      </c>
      <c r="K94" s="1396">
        <v>500000</v>
      </c>
      <c r="L94" s="1407">
        <f>M94/D94</f>
        <v>0.25</v>
      </c>
      <c r="M94" s="1396">
        <v>500000</v>
      </c>
      <c r="N94" s="1407">
        <f t="shared" si="14"/>
        <v>0.25</v>
      </c>
      <c r="O94" s="1396">
        <v>500000</v>
      </c>
    </row>
    <row r="95" spans="1:15" ht="15.6">
      <c r="A95" s="569"/>
      <c r="B95" s="570"/>
      <c r="C95" s="571"/>
      <c r="D95" s="569"/>
      <c r="E95" s="570"/>
      <c r="F95" s="572"/>
      <c r="G95" s="573"/>
      <c r="H95" s="574"/>
      <c r="I95" s="575"/>
      <c r="J95" s="575"/>
      <c r="K95" s="575"/>
      <c r="L95" s="575"/>
      <c r="M95" s="574"/>
      <c r="N95" s="575"/>
      <c r="O95" s="575"/>
    </row>
    <row r="96" spans="1:15" ht="15.6">
      <c r="A96" s="576" t="s">
        <v>16</v>
      </c>
      <c r="B96" s="2075"/>
      <c r="C96" s="2076"/>
      <c r="D96" s="577"/>
      <c r="E96" s="578"/>
      <c r="F96" s="579"/>
      <c r="G96" s="580"/>
      <c r="H96" s="545"/>
      <c r="I96" s="545"/>
      <c r="J96" s="545"/>
      <c r="K96" s="545"/>
      <c r="L96" s="545"/>
      <c r="M96" s="546"/>
      <c r="N96" s="545"/>
      <c r="O96" s="581"/>
    </row>
    <row r="97" spans="1:15" ht="15.6">
      <c r="A97" s="2077"/>
      <c r="B97" s="2078"/>
      <c r="C97" s="2078"/>
      <c r="D97" s="2078"/>
      <c r="E97" s="2078"/>
      <c r="F97" s="2078"/>
      <c r="G97" s="2078"/>
      <c r="H97" s="2078"/>
      <c r="I97" s="2078"/>
      <c r="J97" s="2078"/>
      <c r="K97" s="2078"/>
      <c r="L97" s="2078"/>
      <c r="M97" s="521"/>
      <c r="N97" s="521"/>
      <c r="O97" s="565"/>
    </row>
    <row r="98" spans="1:15" ht="15.6">
      <c r="A98" s="548"/>
      <c r="B98" s="549" t="s">
        <v>17</v>
      </c>
      <c r="C98" s="518"/>
      <c r="D98" s="518"/>
      <c r="E98" s="518"/>
      <c r="F98" s="518"/>
      <c r="G98" s="550"/>
      <c r="H98" s="518"/>
      <c r="I98" s="518"/>
      <c r="J98" s="518"/>
      <c r="K98" s="518"/>
      <c r="L98" s="518"/>
      <c r="M98" s="518"/>
      <c r="N98" s="518"/>
      <c r="O98" s="551"/>
    </row>
    <row r="99" spans="1:15" ht="15.6">
      <c r="A99" s="548"/>
      <c r="B99" s="518"/>
      <c r="C99" s="518"/>
      <c r="D99" s="518"/>
      <c r="E99" s="518"/>
      <c r="F99" s="518"/>
      <c r="G99" s="550"/>
      <c r="H99" s="518"/>
      <c r="I99" s="518"/>
      <c r="J99" s="518"/>
      <c r="K99" s="518"/>
      <c r="L99" s="518"/>
      <c r="M99" s="518"/>
      <c r="N99" s="518"/>
      <c r="O99" s="551"/>
    </row>
    <row r="100" spans="1:15" ht="15.6">
      <c r="A100" s="2057"/>
      <c r="B100" s="2058"/>
      <c r="C100" s="2058"/>
      <c r="D100" s="2058"/>
      <c r="E100" s="2058"/>
      <c r="F100" s="2058"/>
      <c r="G100" s="2058"/>
      <c r="H100" s="2058"/>
      <c r="I100" s="552" t="s">
        <v>65</v>
      </c>
      <c r="J100" s="552"/>
      <c r="K100" s="2059" t="s">
        <v>1262</v>
      </c>
      <c r="L100" s="2059"/>
      <c r="M100" s="2059"/>
      <c r="N100" s="518"/>
      <c r="O100" s="551"/>
    </row>
    <row r="101" spans="1:15" ht="15.6">
      <c r="A101" s="2060"/>
      <c r="B101" s="2061"/>
      <c r="C101" s="2061"/>
      <c r="D101" s="2061"/>
      <c r="E101" s="2061"/>
      <c r="F101" s="2061"/>
      <c r="G101" s="2061"/>
      <c r="H101" s="2061"/>
      <c r="I101" s="553"/>
      <c r="J101" s="553"/>
      <c r="K101" s="2062" t="s">
        <v>1263</v>
      </c>
      <c r="L101" s="2062"/>
      <c r="M101" s="2062"/>
      <c r="N101" s="518"/>
      <c r="O101" s="551"/>
    </row>
    <row r="102" spans="1:15" ht="15.6">
      <c r="A102" s="523"/>
      <c r="B102" s="524"/>
      <c r="C102" s="524"/>
      <c r="D102" s="2056"/>
      <c r="E102" s="2056"/>
      <c r="F102" s="2056"/>
      <c r="G102" s="2056"/>
      <c r="H102" s="2056"/>
      <c r="I102" s="524"/>
      <c r="J102" s="524"/>
      <c r="K102" s="524"/>
      <c r="L102" s="524"/>
      <c r="M102" s="524"/>
      <c r="N102" s="524"/>
      <c r="O102" s="554"/>
    </row>
    <row r="103" spans="1:15" ht="15.6">
      <c r="A103" s="516"/>
      <c r="B103" s="516"/>
      <c r="C103" s="516"/>
      <c r="D103" s="516"/>
      <c r="E103" s="518"/>
      <c r="F103" s="516"/>
      <c r="G103" s="519"/>
      <c r="H103" s="516"/>
      <c r="I103" s="516"/>
      <c r="J103" s="516"/>
      <c r="K103" s="516"/>
      <c r="L103" s="516"/>
      <c r="M103" s="516"/>
      <c r="N103" s="516"/>
      <c r="O103" s="516"/>
    </row>
    <row r="104" spans="1:15" ht="15.6">
      <c r="A104" s="516"/>
      <c r="B104" s="516"/>
      <c r="C104" s="516"/>
      <c r="D104" s="516"/>
      <c r="E104" s="518"/>
      <c r="F104" s="516"/>
      <c r="G104" s="519"/>
      <c r="H104" s="516"/>
      <c r="I104" s="516"/>
      <c r="J104" s="516"/>
      <c r="K104" s="516"/>
      <c r="L104" s="516"/>
      <c r="M104" s="516"/>
      <c r="N104" s="516"/>
      <c r="O104" s="516"/>
    </row>
    <row r="105" spans="1:15" ht="15.6">
      <c r="A105" s="516"/>
      <c r="B105" s="516"/>
      <c r="C105" s="516"/>
      <c r="D105" s="516"/>
      <c r="E105" s="518"/>
      <c r="F105" s="516"/>
      <c r="G105" s="519"/>
      <c r="H105" s="516"/>
      <c r="I105" s="516"/>
      <c r="J105" s="516"/>
      <c r="K105" s="516"/>
      <c r="L105" s="516"/>
      <c r="M105" s="516"/>
      <c r="N105" s="516"/>
      <c r="O105" s="516"/>
    </row>
  </sheetData>
  <mergeCells count="128">
    <mergeCell ref="B22:C22"/>
    <mergeCell ref="B23:C23"/>
    <mergeCell ref="B24:C24"/>
    <mergeCell ref="B25:C25"/>
    <mergeCell ref="B26:C26"/>
    <mergeCell ref="B46:C46"/>
    <mergeCell ref="B78:C78"/>
    <mergeCell ref="B79:C79"/>
    <mergeCell ref="B80:C80"/>
    <mergeCell ref="B28:C28"/>
    <mergeCell ref="A29:C29"/>
    <mergeCell ref="B45:C45"/>
    <mergeCell ref="B47:C47"/>
    <mergeCell ref="B48:C48"/>
    <mergeCell ref="B55:C55"/>
    <mergeCell ref="B56:C56"/>
    <mergeCell ref="B57:C57"/>
    <mergeCell ref="B58:C58"/>
    <mergeCell ref="B49:C49"/>
    <mergeCell ref="B50:C50"/>
    <mergeCell ref="B51:C51"/>
    <mergeCell ref="B52:C52"/>
    <mergeCell ref="B53:C53"/>
    <mergeCell ref="B54:C54"/>
    <mergeCell ref="A1:O1"/>
    <mergeCell ref="A2:O2"/>
    <mergeCell ref="G5:K5"/>
    <mergeCell ref="L5:O5"/>
    <mergeCell ref="J6:K6"/>
    <mergeCell ref="L6:O6"/>
    <mergeCell ref="A7:A9"/>
    <mergeCell ref="B7:C9"/>
    <mergeCell ref="E7:F7"/>
    <mergeCell ref="H7:O7"/>
    <mergeCell ref="E8:F8"/>
    <mergeCell ref="H8:I8"/>
    <mergeCell ref="J8:K8"/>
    <mergeCell ref="L8:M8"/>
    <mergeCell ref="N8:O8"/>
    <mergeCell ref="E9:F9"/>
    <mergeCell ref="B16:C16"/>
    <mergeCell ref="B17:C17"/>
    <mergeCell ref="B18:C18"/>
    <mergeCell ref="B19:C19"/>
    <mergeCell ref="B20:C20"/>
    <mergeCell ref="B21:C21"/>
    <mergeCell ref="B10:C10"/>
    <mergeCell ref="B11:C11"/>
    <mergeCell ref="B12:C12"/>
    <mergeCell ref="B13:C13"/>
    <mergeCell ref="B14:C14"/>
    <mergeCell ref="B15:C15"/>
    <mergeCell ref="D29:H29"/>
    <mergeCell ref="I29:L29"/>
    <mergeCell ref="A32:C32"/>
    <mergeCell ref="D32:H32"/>
    <mergeCell ref="K32:M32"/>
    <mergeCell ref="B27:C27"/>
    <mergeCell ref="A42:A44"/>
    <mergeCell ref="B42:C44"/>
    <mergeCell ref="E42:F42"/>
    <mergeCell ref="H42:O42"/>
    <mergeCell ref="E43:F43"/>
    <mergeCell ref="H43:I43"/>
    <mergeCell ref="J43:K43"/>
    <mergeCell ref="A33:C33"/>
    <mergeCell ref="D33:H33"/>
    <mergeCell ref="K33:M33"/>
    <mergeCell ref="A36:O36"/>
    <mergeCell ref="A37:O37"/>
    <mergeCell ref="L43:M43"/>
    <mergeCell ref="N43:O43"/>
    <mergeCell ref="E44:F44"/>
    <mergeCell ref="L40:O40"/>
    <mergeCell ref="J41:K41"/>
    <mergeCell ref="L41:O41"/>
    <mergeCell ref="A64:C64"/>
    <mergeCell ref="D64:H64"/>
    <mergeCell ref="K64:M64"/>
    <mergeCell ref="D65:H65"/>
    <mergeCell ref="A69:O69"/>
    <mergeCell ref="A70:O70"/>
    <mergeCell ref="B59:C59"/>
    <mergeCell ref="A60:C60"/>
    <mergeCell ref="D60:H60"/>
    <mergeCell ref="I60:L60"/>
    <mergeCell ref="A63:C63"/>
    <mergeCell ref="D63:H63"/>
    <mergeCell ref="K63:M63"/>
    <mergeCell ref="N76:O76"/>
    <mergeCell ref="E77:F77"/>
    <mergeCell ref="B96:C96"/>
    <mergeCell ref="A97:C97"/>
    <mergeCell ref="D97:H97"/>
    <mergeCell ref="I97:L97"/>
    <mergeCell ref="G73:K73"/>
    <mergeCell ref="L73:O73"/>
    <mergeCell ref="J74:K74"/>
    <mergeCell ref="L74:O74"/>
    <mergeCell ref="A75:A77"/>
    <mergeCell ref="B75:C77"/>
    <mergeCell ref="E75:F75"/>
    <mergeCell ref="H75:O75"/>
    <mergeCell ref="E76:F76"/>
    <mergeCell ref="H76:I76"/>
    <mergeCell ref="B81:C81"/>
    <mergeCell ref="B82:C82"/>
    <mergeCell ref="B83:C83"/>
    <mergeCell ref="B84:C84"/>
    <mergeCell ref="B85:C85"/>
    <mergeCell ref="B86:C86"/>
    <mergeCell ref="B87:C87"/>
    <mergeCell ref="B88:C88"/>
    <mergeCell ref="D102:H102"/>
    <mergeCell ref="A100:C100"/>
    <mergeCell ref="D100:H100"/>
    <mergeCell ref="K100:M100"/>
    <mergeCell ref="A101:C101"/>
    <mergeCell ref="D101:H101"/>
    <mergeCell ref="K101:M101"/>
    <mergeCell ref="J76:K76"/>
    <mergeCell ref="L76:M76"/>
    <mergeCell ref="B89:C89"/>
    <mergeCell ref="B90:C90"/>
    <mergeCell ref="B91:C91"/>
    <mergeCell ref="B92:C92"/>
    <mergeCell ref="B93:C93"/>
    <mergeCell ref="B94:C94"/>
  </mergeCells>
  <pageMargins left="0.7" right="0.7" top="0.75" bottom="0.75" header="0.3" footer="0.3"/>
  <pageSetup paperSize="5" orientation="landscape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112"/>
  <sheetViews>
    <sheetView topLeftCell="A89" workbookViewId="0">
      <selection activeCell="J111" sqref="J111:M111"/>
    </sheetView>
  </sheetViews>
  <sheetFormatPr defaultRowHeight="14.4"/>
  <cols>
    <col min="1" max="1" width="8.6640625" customWidth="1"/>
    <col min="2" max="2" width="34" customWidth="1"/>
    <col min="3" max="3" width="13.33203125" bestFit="1" customWidth="1"/>
    <col min="6" max="6" width="13.88671875" customWidth="1"/>
    <col min="8" max="8" width="12.33203125" customWidth="1"/>
    <col min="10" max="10" width="12.5546875" customWidth="1"/>
    <col min="12" max="12" width="10.5546875" customWidth="1"/>
    <col min="14" max="15" width="11.109375" customWidth="1"/>
  </cols>
  <sheetData>
    <row r="1" spans="1:14">
      <c r="A1" s="2118" t="s">
        <v>18</v>
      </c>
      <c r="B1" s="2118"/>
      <c r="C1" s="2118"/>
      <c r="D1" s="2118"/>
      <c r="E1" s="2118"/>
      <c r="F1" s="2118"/>
      <c r="G1" s="2118"/>
      <c r="H1" s="2118"/>
      <c r="I1" s="2118"/>
      <c r="J1" s="2118"/>
      <c r="K1" s="2118"/>
      <c r="L1" s="2118"/>
      <c r="M1" s="2118"/>
      <c r="N1" s="2118"/>
    </row>
    <row r="2" spans="1:14">
      <c r="A2" s="601"/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</row>
    <row r="3" spans="1:14" ht="18">
      <c r="A3" s="2119" t="s">
        <v>338</v>
      </c>
      <c r="B3" s="2119"/>
      <c r="C3" s="2119"/>
      <c r="D3" s="2119"/>
      <c r="E3" s="2119"/>
      <c r="F3" s="2119"/>
      <c r="G3" s="2119"/>
      <c r="H3" s="2119"/>
      <c r="I3" s="2119"/>
      <c r="J3" s="2119"/>
      <c r="K3" s="2119"/>
      <c r="L3" s="2119"/>
      <c r="M3" s="2119"/>
      <c r="N3" s="2119"/>
    </row>
    <row r="4" spans="1:14">
      <c r="A4" s="2120" t="s">
        <v>20</v>
      </c>
      <c r="B4" s="2121"/>
      <c r="C4" s="2121"/>
      <c r="D4" s="2121"/>
      <c r="E4" s="2121"/>
      <c r="F4" s="2121"/>
      <c r="G4" s="2121"/>
      <c r="H4" s="2121"/>
      <c r="I4" s="2121"/>
      <c r="J4" s="2121"/>
      <c r="K4" s="2121"/>
      <c r="L4" s="2121"/>
      <c r="M4" s="2121"/>
      <c r="N4" s="2121"/>
    </row>
    <row r="5" spans="1:14">
      <c r="A5" s="602"/>
      <c r="B5" s="602"/>
      <c r="C5" s="602"/>
      <c r="D5" s="602"/>
      <c r="E5" s="602"/>
      <c r="F5" s="602"/>
      <c r="G5" s="602"/>
      <c r="H5" s="602"/>
      <c r="I5" s="602"/>
      <c r="J5" s="602"/>
      <c r="K5" s="602"/>
      <c r="L5" s="602"/>
      <c r="M5" s="602"/>
      <c r="N5" s="602"/>
    </row>
    <row r="6" spans="1:14">
      <c r="A6" s="2122" t="s">
        <v>339</v>
      </c>
      <c r="B6" s="2122"/>
      <c r="C6" s="2123" t="s">
        <v>897</v>
      </c>
      <c r="D6" s="2123"/>
      <c r="E6" s="2123"/>
      <c r="F6" s="2123"/>
      <c r="G6" s="2123"/>
      <c r="H6" s="2123"/>
      <c r="I6" s="2123"/>
      <c r="J6" s="2123"/>
      <c r="K6" s="2123"/>
      <c r="L6" s="2123"/>
      <c r="M6" s="2123"/>
      <c r="N6" s="2123"/>
    </row>
    <row r="7" spans="1:14">
      <c r="A7" s="2124" t="s">
        <v>341</v>
      </c>
      <c r="B7" s="2124"/>
      <c r="C7" s="2124"/>
      <c r="D7" s="2124"/>
      <c r="E7" s="2124"/>
      <c r="F7" s="2125" t="s">
        <v>1</v>
      </c>
      <c r="G7" s="2125"/>
      <c r="H7" s="2125"/>
      <c r="I7" s="2125"/>
      <c r="J7" s="2125"/>
      <c r="K7" s="2126" t="s">
        <v>342</v>
      </c>
      <c r="L7" s="2127"/>
      <c r="M7" s="2127"/>
      <c r="N7" s="2128"/>
    </row>
    <row r="8" spans="1:14">
      <c r="A8" s="2134" t="s">
        <v>343</v>
      </c>
      <c r="B8" s="2135"/>
      <c r="C8" s="2135"/>
      <c r="D8" s="2135"/>
      <c r="E8" s="2136"/>
      <c r="F8" s="603" t="s">
        <v>2</v>
      </c>
      <c r="G8" s="2137" t="s">
        <v>3</v>
      </c>
      <c r="H8" s="2138"/>
      <c r="I8" s="2137" t="s">
        <v>4</v>
      </c>
      <c r="J8" s="2138"/>
      <c r="K8" s="2134" t="s">
        <v>5</v>
      </c>
      <c r="L8" s="2135"/>
      <c r="M8" s="2135"/>
      <c r="N8" s="2136"/>
    </row>
    <row r="9" spans="1:14">
      <c r="A9" s="1696" t="s">
        <v>128</v>
      </c>
      <c r="B9" s="1696" t="s">
        <v>6</v>
      </c>
      <c r="C9" s="1695" t="s">
        <v>260</v>
      </c>
      <c r="D9" s="2043" t="s">
        <v>297</v>
      </c>
      <c r="E9" s="2044"/>
      <c r="F9" s="1695" t="s">
        <v>262</v>
      </c>
      <c r="G9" s="2114" t="s">
        <v>344</v>
      </c>
      <c r="H9" s="2115"/>
      <c r="I9" s="2115"/>
      <c r="J9" s="2115"/>
      <c r="K9" s="2115"/>
      <c r="L9" s="2115"/>
      <c r="M9" s="2115"/>
      <c r="N9" s="2116"/>
    </row>
    <row r="10" spans="1:14">
      <c r="A10" s="1696"/>
      <c r="B10" s="1696"/>
      <c r="C10" s="1696"/>
      <c r="D10" s="2045"/>
      <c r="E10" s="2046"/>
      <c r="F10" s="1696"/>
      <c r="G10" s="2114" t="s">
        <v>130</v>
      </c>
      <c r="H10" s="2116"/>
      <c r="I10" s="2114" t="s">
        <v>30</v>
      </c>
      <c r="J10" s="2116"/>
      <c r="K10" s="2033" t="s">
        <v>31</v>
      </c>
      <c r="L10" s="2033"/>
      <c r="M10" s="2033" t="s">
        <v>32</v>
      </c>
      <c r="N10" s="2033"/>
    </row>
    <row r="11" spans="1:14">
      <c r="A11" s="1696"/>
      <c r="B11" s="1696"/>
      <c r="C11" s="1696"/>
      <c r="D11" s="2045"/>
      <c r="E11" s="2046"/>
      <c r="F11" s="1696"/>
      <c r="G11" s="582" t="s">
        <v>67</v>
      </c>
      <c r="H11" s="604" t="s">
        <v>10</v>
      </c>
      <c r="I11" s="604" t="s">
        <v>67</v>
      </c>
      <c r="J11" s="605" t="s">
        <v>10</v>
      </c>
      <c r="K11" s="606" t="s">
        <v>67</v>
      </c>
      <c r="L11" s="606" t="s">
        <v>10</v>
      </c>
      <c r="M11" s="606" t="s">
        <v>67</v>
      </c>
      <c r="N11" s="606" t="s">
        <v>10</v>
      </c>
    </row>
    <row r="12" spans="1:14" ht="18.75" customHeight="1">
      <c r="A12" s="607"/>
      <c r="B12" s="1133" t="s">
        <v>530</v>
      </c>
      <c r="C12" s="609"/>
      <c r="D12" s="1253"/>
      <c r="E12" s="1260"/>
      <c r="F12" s="1053"/>
      <c r="G12" s="611"/>
      <c r="H12" s="612"/>
      <c r="I12" s="646"/>
      <c r="J12" s="612"/>
      <c r="K12" s="614"/>
      <c r="L12" s="612"/>
      <c r="M12" s="611"/>
      <c r="N12" s="612"/>
    </row>
    <row r="13" spans="1:14" ht="15" customHeight="1">
      <c r="A13" s="607">
        <v>1</v>
      </c>
      <c r="B13" s="1248" t="s">
        <v>939</v>
      </c>
      <c r="C13" s="1242">
        <f>F13/D13</f>
        <v>35000</v>
      </c>
      <c r="D13" s="1254">
        <v>1</v>
      </c>
      <c r="E13" s="1260" t="s">
        <v>165</v>
      </c>
      <c r="F13" s="1234">
        <v>35000</v>
      </c>
      <c r="G13" s="1141">
        <v>1</v>
      </c>
      <c r="H13" s="612">
        <f>C13*G13</f>
        <v>35000</v>
      </c>
      <c r="I13" s="646"/>
      <c r="J13" s="612"/>
      <c r="K13" s="614"/>
      <c r="L13" s="612"/>
      <c r="M13" s="611"/>
      <c r="N13" s="612">
        <f>C13*M13</f>
        <v>0</v>
      </c>
    </row>
    <row r="14" spans="1:14" ht="16.5" customHeight="1">
      <c r="A14" s="607">
        <v>2</v>
      </c>
      <c r="B14" s="1248" t="s">
        <v>940</v>
      </c>
      <c r="C14" s="1242">
        <f t="shared" ref="C14:C24" si="0">F14/D14</f>
        <v>70000</v>
      </c>
      <c r="D14" s="1254">
        <v>1</v>
      </c>
      <c r="E14" s="1260" t="s">
        <v>165</v>
      </c>
      <c r="F14" s="1234">
        <v>70000</v>
      </c>
      <c r="G14" s="1141">
        <v>1</v>
      </c>
      <c r="H14" s="912">
        <f>C14*G14</f>
        <v>70000</v>
      </c>
      <c r="I14" s="646"/>
      <c r="J14" s="612"/>
      <c r="K14" s="614"/>
      <c r="L14" s="612"/>
      <c r="M14" s="611"/>
      <c r="N14" s="612">
        <f>C14*M14</f>
        <v>0</v>
      </c>
    </row>
    <row r="15" spans="1:14" ht="17.25" customHeight="1">
      <c r="A15" s="607">
        <v>3</v>
      </c>
      <c r="B15" s="1249" t="s">
        <v>941</v>
      </c>
      <c r="C15" s="1242">
        <f t="shared" si="0"/>
        <v>20000</v>
      </c>
      <c r="D15" s="1254">
        <v>1</v>
      </c>
      <c r="E15" s="1260" t="s">
        <v>936</v>
      </c>
      <c r="F15" s="1235">
        <v>20000</v>
      </c>
      <c r="G15" s="1141">
        <v>1</v>
      </c>
      <c r="H15" s="612">
        <f>C15*G15</f>
        <v>20000</v>
      </c>
      <c r="I15" s="646"/>
      <c r="J15" s="612"/>
      <c r="K15" s="614"/>
      <c r="L15" s="612"/>
      <c r="M15" s="611"/>
      <c r="N15" s="612">
        <f t="shared" ref="N15:N24" si="1">C15*M15</f>
        <v>0</v>
      </c>
    </row>
    <row r="16" spans="1:14">
      <c r="A16" s="607">
        <v>4</v>
      </c>
      <c r="B16" s="1250" t="s">
        <v>942</v>
      </c>
      <c r="C16" s="1277">
        <v>5500000</v>
      </c>
      <c r="D16" s="1255" t="s">
        <v>500</v>
      </c>
      <c r="E16" s="1261" t="s">
        <v>500</v>
      </c>
      <c r="F16" s="1274">
        <v>5500000</v>
      </c>
      <c r="G16" s="1141">
        <v>1</v>
      </c>
      <c r="H16" s="612">
        <f>C16*G16</f>
        <v>5500000</v>
      </c>
      <c r="I16" s="646"/>
      <c r="J16" s="612"/>
      <c r="K16" s="614"/>
      <c r="L16" s="612"/>
      <c r="M16" s="611"/>
      <c r="N16" s="612">
        <f t="shared" si="1"/>
        <v>0</v>
      </c>
    </row>
    <row r="17" spans="1:14">
      <c r="A17" s="607">
        <v>5</v>
      </c>
      <c r="B17" s="1251" t="s">
        <v>943</v>
      </c>
      <c r="C17" s="1278">
        <v>2000000</v>
      </c>
      <c r="D17" s="1256" t="s">
        <v>500</v>
      </c>
      <c r="E17" s="1262" t="s">
        <v>500</v>
      </c>
      <c r="F17" s="1275">
        <v>2000000</v>
      </c>
      <c r="G17" s="611"/>
      <c r="H17" s="612">
        <f t="shared" ref="H17" si="2">C17*G17</f>
        <v>0</v>
      </c>
      <c r="I17" s="1141">
        <v>1</v>
      </c>
      <c r="J17" s="612">
        <f>C17*I17</f>
        <v>2000000</v>
      </c>
      <c r="K17" s="614"/>
      <c r="L17" s="612">
        <f>C17*K17</f>
        <v>0</v>
      </c>
      <c r="M17" s="611"/>
      <c r="N17" s="612">
        <f t="shared" si="1"/>
        <v>0</v>
      </c>
    </row>
    <row r="18" spans="1:14" ht="15.75" customHeight="1">
      <c r="A18" s="607">
        <v>6</v>
      </c>
      <c r="B18" s="1133" t="s">
        <v>944</v>
      </c>
      <c r="C18" s="1242">
        <f t="shared" si="0"/>
        <v>30000</v>
      </c>
      <c r="D18" s="1257">
        <v>1</v>
      </c>
      <c r="E18" s="1263" t="s">
        <v>936</v>
      </c>
      <c r="F18" s="1240">
        <v>30000</v>
      </c>
      <c r="G18" s="1141">
        <v>1</v>
      </c>
      <c r="H18" s="612">
        <f>C18*G18</f>
        <v>30000</v>
      </c>
      <c r="I18" s="646"/>
      <c r="J18" s="612">
        <f t="shared" ref="J18:J24" si="3">C18*I18</f>
        <v>0</v>
      </c>
      <c r="K18" s="614"/>
      <c r="L18" s="612">
        <f t="shared" ref="L18:L24" si="4">C18*K18</f>
        <v>0</v>
      </c>
      <c r="M18" s="611"/>
      <c r="N18" s="612">
        <f t="shared" si="1"/>
        <v>0</v>
      </c>
    </row>
    <row r="19" spans="1:14" ht="16.5" customHeight="1">
      <c r="A19" s="607"/>
      <c r="B19" s="1252"/>
      <c r="C19" s="1242"/>
      <c r="D19" s="1258"/>
      <c r="E19" s="1264"/>
      <c r="F19" s="1276"/>
      <c r="G19" s="611"/>
      <c r="H19" s="612">
        <f>C19*G19</f>
        <v>0</v>
      </c>
      <c r="I19" s="646"/>
      <c r="J19" s="612">
        <f t="shared" si="3"/>
        <v>0</v>
      </c>
      <c r="K19" s="614"/>
      <c r="L19" s="612">
        <f t="shared" si="4"/>
        <v>0</v>
      </c>
      <c r="M19" s="611"/>
      <c r="N19" s="612">
        <f>C19*M19</f>
        <v>0</v>
      </c>
    </row>
    <row r="20" spans="1:14" ht="15" customHeight="1">
      <c r="A20" s="607">
        <v>7</v>
      </c>
      <c r="B20" s="1131" t="s">
        <v>945</v>
      </c>
      <c r="C20" s="1242">
        <f t="shared" si="0"/>
        <v>5000</v>
      </c>
      <c r="D20" s="1259">
        <v>4</v>
      </c>
      <c r="E20" s="1265" t="s">
        <v>950</v>
      </c>
      <c r="F20" s="1237">
        <v>20000</v>
      </c>
      <c r="G20" s="1279">
        <v>1</v>
      </c>
      <c r="H20" s="612">
        <f t="shared" ref="H20:H24" si="5">C20*G20</f>
        <v>5000</v>
      </c>
      <c r="I20" s="1279">
        <v>1</v>
      </c>
      <c r="J20" s="612">
        <f t="shared" si="3"/>
        <v>5000</v>
      </c>
      <c r="K20" s="1279">
        <v>1</v>
      </c>
      <c r="L20" s="612">
        <f t="shared" si="4"/>
        <v>5000</v>
      </c>
      <c r="M20" s="1279">
        <v>1</v>
      </c>
      <c r="N20" s="612">
        <f t="shared" si="1"/>
        <v>5000</v>
      </c>
    </row>
    <row r="21" spans="1:14" ht="18.75" customHeight="1">
      <c r="A21" s="607">
        <v>8</v>
      </c>
      <c r="B21" s="1131" t="s">
        <v>946</v>
      </c>
      <c r="C21" s="1242">
        <f t="shared" si="0"/>
        <v>3000</v>
      </c>
      <c r="D21" s="1259">
        <v>4</v>
      </c>
      <c r="E21" s="1265" t="s">
        <v>950</v>
      </c>
      <c r="F21" s="1237">
        <v>12000</v>
      </c>
      <c r="G21" s="1279">
        <v>1</v>
      </c>
      <c r="H21" s="612">
        <f t="shared" si="5"/>
        <v>3000</v>
      </c>
      <c r="I21" s="1279">
        <v>1</v>
      </c>
      <c r="J21" s="612">
        <f t="shared" si="3"/>
        <v>3000</v>
      </c>
      <c r="K21" s="1279">
        <v>1</v>
      </c>
      <c r="L21" s="612">
        <f t="shared" si="4"/>
        <v>3000</v>
      </c>
      <c r="M21" s="1279">
        <v>1</v>
      </c>
      <c r="N21" s="612">
        <f t="shared" si="1"/>
        <v>3000</v>
      </c>
    </row>
    <row r="22" spans="1:14" ht="20.25" customHeight="1">
      <c r="A22" s="607">
        <v>9</v>
      </c>
      <c r="B22" s="1131" t="s">
        <v>947</v>
      </c>
      <c r="C22" s="1242">
        <f t="shared" si="0"/>
        <v>2000</v>
      </c>
      <c r="D22" s="1259">
        <v>4</v>
      </c>
      <c r="E22" s="1265" t="s">
        <v>950</v>
      </c>
      <c r="F22" s="1237">
        <v>8000</v>
      </c>
      <c r="G22" s="1141">
        <v>1</v>
      </c>
      <c r="H22" s="612">
        <f t="shared" si="5"/>
        <v>2000</v>
      </c>
      <c r="I22" s="1279">
        <v>1</v>
      </c>
      <c r="J22" s="612">
        <f t="shared" si="3"/>
        <v>2000</v>
      </c>
      <c r="K22" s="1279">
        <v>1</v>
      </c>
      <c r="L22" s="612">
        <f t="shared" si="4"/>
        <v>2000</v>
      </c>
      <c r="M22" s="1279">
        <v>1</v>
      </c>
      <c r="N22" s="612">
        <f t="shared" si="1"/>
        <v>2000</v>
      </c>
    </row>
    <row r="23" spans="1:14">
      <c r="A23" s="607">
        <v>10</v>
      </c>
      <c r="B23" s="1131" t="s">
        <v>948</v>
      </c>
      <c r="C23" s="1242">
        <f t="shared" si="0"/>
        <v>3000</v>
      </c>
      <c r="D23" s="1259">
        <v>4</v>
      </c>
      <c r="E23" s="1265" t="s">
        <v>950</v>
      </c>
      <c r="F23" s="1237">
        <v>12000</v>
      </c>
      <c r="G23" s="1141">
        <v>1</v>
      </c>
      <c r="H23" s="612">
        <f t="shared" si="5"/>
        <v>3000</v>
      </c>
      <c r="I23" s="1279">
        <v>1</v>
      </c>
      <c r="J23" s="612">
        <f t="shared" si="3"/>
        <v>3000</v>
      </c>
      <c r="K23" s="1279">
        <v>1</v>
      </c>
      <c r="L23" s="612">
        <f t="shared" si="4"/>
        <v>3000</v>
      </c>
      <c r="M23" s="1279">
        <v>1</v>
      </c>
      <c r="N23" s="612">
        <f t="shared" si="1"/>
        <v>3000</v>
      </c>
    </row>
    <row r="24" spans="1:14" ht="21" customHeight="1">
      <c r="A24" s="607">
        <v>11</v>
      </c>
      <c r="B24" s="1131" t="s">
        <v>949</v>
      </c>
      <c r="C24" s="1242">
        <f t="shared" si="0"/>
        <v>3000</v>
      </c>
      <c r="D24" s="1259">
        <v>4</v>
      </c>
      <c r="E24" s="1265" t="s">
        <v>951</v>
      </c>
      <c r="F24" s="1237">
        <v>12000</v>
      </c>
      <c r="G24" s="1141">
        <v>1</v>
      </c>
      <c r="H24" s="612">
        <f t="shared" si="5"/>
        <v>3000</v>
      </c>
      <c r="I24" s="1279">
        <v>1</v>
      </c>
      <c r="J24" s="612">
        <f t="shared" si="3"/>
        <v>3000</v>
      </c>
      <c r="K24" s="1279">
        <v>1</v>
      </c>
      <c r="L24" s="612">
        <f t="shared" si="4"/>
        <v>3000</v>
      </c>
      <c r="M24" s="1279">
        <v>1</v>
      </c>
      <c r="N24" s="612">
        <f t="shared" si="1"/>
        <v>3000</v>
      </c>
    </row>
    <row r="25" spans="1:14" ht="17.25" customHeight="1">
      <c r="A25" s="607"/>
      <c r="B25" s="608"/>
      <c r="C25" s="613"/>
      <c r="D25" s="610"/>
      <c r="E25" s="607"/>
      <c r="F25" s="612"/>
      <c r="G25" s="614"/>
      <c r="H25" s="612"/>
      <c r="I25" s="646"/>
      <c r="J25" s="612"/>
      <c r="K25" s="614"/>
      <c r="L25" s="612"/>
      <c r="M25" s="614"/>
      <c r="N25" s="612"/>
    </row>
    <row r="26" spans="1:14" ht="16.5" customHeight="1">
      <c r="A26" s="607"/>
      <c r="B26" s="608"/>
      <c r="C26" s="613"/>
      <c r="D26" s="610"/>
      <c r="E26" s="607"/>
      <c r="F26" s="609"/>
      <c r="G26" s="614"/>
      <c r="H26" s="612"/>
      <c r="I26" s="646"/>
      <c r="J26" s="612"/>
      <c r="K26" s="614"/>
      <c r="L26" s="612"/>
      <c r="M26" s="614"/>
      <c r="N26" s="612"/>
    </row>
    <row r="27" spans="1:14" ht="16.5" customHeight="1">
      <c r="A27" s="607"/>
      <c r="B27" s="608"/>
      <c r="C27" s="613"/>
      <c r="D27" s="610"/>
      <c r="E27" s="607"/>
      <c r="F27" s="609"/>
      <c r="G27" s="614"/>
      <c r="H27" s="612"/>
      <c r="I27" s="646"/>
      <c r="J27" s="612"/>
      <c r="K27" s="614"/>
      <c r="L27" s="612"/>
      <c r="M27" s="614"/>
      <c r="N27" s="612"/>
    </row>
    <row r="28" spans="1:14" ht="18" customHeight="1">
      <c r="A28" s="607"/>
      <c r="B28" s="615"/>
      <c r="C28" s="616"/>
      <c r="D28" s="617"/>
      <c r="E28" s="607"/>
      <c r="F28" s="609"/>
      <c r="G28" s="614"/>
      <c r="H28" s="612"/>
      <c r="I28" s="646"/>
      <c r="J28" s="612"/>
      <c r="K28" s="614"/>
      <c r="L28" s="612"/>
      <c r="M28" s="614"/>
      <c r="N28" s="612"/>
    </row>
    <row r="29" spans="1:14" ht="13.5" customHeight="1">
      <c r="A29" s="607"/>
      <c r="B29" s="608"/>
      <c r="C29" s="613"/>
      <c r="D29" s="617"/>
      <c r="E29" s="607"/>
      <c r="F29" s="609"/>
      <c r="G29" s="614"/>
      <c r="H29" s="612"/>
      <c r="I29" s="646"/>
      <c r="J29" s="612"/>
      <c r="K29" s="614"/>
      <c r="L29" s="612"/>
      <c r="M29" s="614"/>
      <c r="N29" s="612"/>
    </row>
    <row r="30" spans="1:14" ht="15" customHeight="1">
      <c r="A30" s="607"/>
      <c r="B30" s="618"/>
      <c r="C30" s="619"/>
      <c r="D30" s="610"/>
      <c r="E30" s="620"/>
      <c r="F30" s="621"/>
      <c r="G30" s="614"/>
      <c r="H30" s="622"/>
      <c r="I30" s="647"/>
      <c r="J30" s="624"/>
      <c r="K30" s="623"/>
      <c r="L30" s="612"/>
      <c r="M30" s="614"/>
      <c r="N30" s="650"/>
    </row>
    <row r="31" spans="1:14">
      <c r="A31" s="625"/>
      <c r="B31" s="626" t="s">
        <v>16</v>
      </c>
      <c r="C31" s="627"/>
      <c r="D31" s="628"/>
      <c r="E31" s="629"/>
      <c r="F31" s="651">
        <f>SUM(F13:F30)</f>
        <v>7719000</v>
      </c>
      <c r="G31" s="652"/>
      <c r="H31" s="653">
        <f>SUM(H13:H30)</f>
        <v>5671000</v>
      </c>
      <c r="I31" s="652"/>
      <c r="J31" s="654">
        <f>SUM(J13:J30)</f>
        <v>2016000</v>
      </c>
      <c r="K31" s="652"/>
      <c r="L31" s="1280">
        <f>SUM(L13:L30)</f>
        <v>16000</v>
      </c>
      <c r="M31" s="652"/>
      <c r="N31" s="653">
        <f>SUM(N13:N30)</f>
        <v>16000</v>
      </c>
    </row>
    <row r="32" spans="1:14">
      <c r="A32" s="630"/>
      <c r="B32" s="631"/>
      <c r="C32" s="632"/>
      <c r="D32" s="633"/>
      <c r="E32" s="633"/>
      <c r="F32" s="632"/>
      <c r="G32" s="634"/>
      <c r="H32" s="635"/>
      <c r="I32" s="634"/>
      <c r="J32" s="636"/>
      <c r="K32" s="634"/>
      <c r="L32" s="1281"/>
      <c r="M32" s="634"/>
      <c r="N32" s="648"/>
    </row>
    <row r="33" spans="1:16">
      <c r="A33" s="630"/>
      <c r="B33" s="637"/>
      <c r="C33" s="632"/>
      <c r="D33" s="638"/>
      <c r="E33" s="638"/>
      <c r="F33" s="632"/>
      <c r="G33" s="639"/>
      <c r="H33" s="640"/>
      <c r="I33" s="641"/>
      <c r="J33" s="642"/>
      <c r="K33" s="639"/>
      <c r="L33" s="636"/>
      <c r="M33" s="634"/>
      <c r="N33" s="649"/>
    </row>
    <row r="34" spans="1:16">
      <c r="A34" s="643"/>
      <c r="B34" s="2131" t="s">
        <v>345</v>
      </c>
      <c r="C34" s="2131"/>
      <c r="D34" s="2131"/>
      <c r="E34" s="2131"/>
      <c r="F34" s="2131"/>
      <c r="G34" s="633"/>
      <c r="H34" s="644"/>
      <c r="I34" s="644"/>
      <c r="J34" s="644"/>
      <c r="K34" s="644"/>
      <c r="L34" s="636"/>
      <c r="M34" s="644"/>
      <c r="N34" s="635"/>
      <c r="P34" s="3"/>
    </row>
    <row r="35" spans="1:16">
      <c r="A35" s="643"/>
      <c r="B35" s="645"/>
      <c r="C35" s="645"/>
      <c r="D35" s="645"/>
      <c r="E35" s="645"/>
      <c r="F35" s="645"/>
      <c r="G35" s="633"/>
      <c r="H35" s="644"/>
      <c r="I35" s="644"/>
      <c r="J35" s="644"/>
      <c r="K35" s="644"/>
      <c r="L35" s="644"/>
      <c r="M35" s="644"/>
      <c r="N35" s="635"/>
    </row>
    <row r="36" spans="1:16" ht="15.6">
      <c r="A36" s="643"/>
      <c r="B36" s="645"/>
      <c r="C36" s="645"/>
      <c r="D36" s="645"/>
      <c r="E36" s="645"/>
      <c r="F36" s="645"/>
      <c r="G36" s="633"/>
      <c r="H36" s="2132" t="s">
        <v>65</v>
      </c>
      <c r="I36" s="2132"/>
      <c r="J36" s="2133" t="s">
        <v>898</v>
      </c>
      <c r="K36" s="2133"/>
      <c r="L36" s="2133"/>
      <c r="M36" s="2133"/>
      <c r="N36" s="635"/>
    </row>
    <row r="37" spans="1:16">
      <c r="A37" s="643"/>
      <c r="B37" s="645"/>
      <c r="C37" s="645"/>
      <c r="D37" s="645"/>
      <c r="E37" s="645"/>
      <c r="F37" s="645"/>
      <c r="G37" s="633"/>
      <c r="H37" s="635"/>
      <c r="I37" s="632"/>
      <c r="J37" s="2117" t="s">
        <v>346</v>
      </c>
      <c r="K37" s="2117"/>
      <c r="L37" s="2117"/>
      <c r="M37" s="2117"/>
      <c r="N37" s="635"/>
    </row>
    <row r="39" spans="1:16">
      <c r="A39" s="2129" t="s">
        <v>18</v>
      </c>
      <c r="B39" s="2129"/>
      <c r="C39" s="2129"/>
      <c r="D39" s="2129"/>
      <c r="E39" s="2129"/>
      <c r="F39" s="2129"/>
      <c r="G39" s="2129"/>
      <c r="H39" s="2129"/>
      <c r="I39" s="2129"/>
      <c r="J39" s="2129"/>
      <c r="K39" s="2129"/>
      <c r="L39" s="2129"/>
      <c r="M39" s="2129"/>
      <c r="N39" s="2129"/>
    </row>
    <row r="40" spans="1:16">
      <c r="A40" s="910"/>
      <c r="B40" s="910"/>
      <c r="C40" s="910"/>
      <c r="D40" s="910"/>
      <c r="E40" s="910"/>
      <c r="F40" s="910"/>
      <c r="G40" s="910"/>
      <c r="H40" s="910"/>
      <c r="I40" s="910"/>
      <c r="J40" s="910"/>
      <c r="K40" s="910"/>
      <c r="L40" s="910"/>
      <c r="M40" s="910"/>
      <c r="N40" s="910"/>
    </row>
    <row r="41" spans="1:16">
      <c r="A41" s="2130" t="s">
        <v>19</v>
      </c>
      <c r="B41" s="2130"/>
      <c r="C41" s="2130"/>
      <c r="D41" s="2130"/>
      <c r="E41" s="2130"/>
      <c r="F41" s="2130"/>
      <c r="G41" s="2130"/>
      <c r="H41" s="2130"/>
      <c r="I41" s="2130"/>
      <c r="J41" s="2130"/>
      <c r="K41" s="2130"/>
      <c r="L41" s="2130"/>
      <c r="M41" s="2130"/>
      <c r="N41" s="2130"/>
    </row>
    <row r="42" spans="1:16">
      <c r="A42" s="2130" t="s">
        <v>20</v>
      </c>
      <c r="B42" s="2121"/>
      <c r="C42" s="2121"/>
      <c r="D42" s="2121"/>
      <c r="E42" s="2121"/>
      <c r="F42" s="2121"/>
      <c r="G42" s="2121"/>
      <c r="H42" s="2121"/>
      <c r="I42" s="2121"/>
      <c r="J42" s="2121"/>
      <c r="K42" s="2121"/>
      <c r="L42" s="2121"/>
      <c r="M42" s="2121"/>
      <c r="N42" s="2121"/>
    </row>
    <row r="43" spans="1:16">
      <c r="A43" s="894"/>
      <c r="B43" s="894"/>
      <c r="C43" s="894"/>
      <c r="D43" s="894"/>
      <c r="E43" s="894"/>
      <c r="F43" s="894"/>
      <c r="G43" s="894"/>
      <c r="H43" s="894"/>
      <c r="I43" s="894"/>
      <c r="J43" s="894"/>
      <c r="K43" s="894"/>
      <c r="L43" s="894"/>
      <c r="M43" s="894"/>
      <c r="N43" s="894"/>
    </row>
    <row r="44" spans="1:16">
      <c r="A44" s="2129" t="s">
        <v>339</v>
      </c>
      <c r="B44" s="2129"/>
      <c r="C44" s="2140" t="s">
        <v>340</v>
      </c>
      <c r="D44" s="2140"/>
      <c r="E44" s="2140"/>
      <c r="F44" s="2140"/>
      <c r="G44" s="2140"/>
      <c r="H44" s="2140"/>
      <c r="I44" s="2140"/>
      <c r="J44" s="2140"/>
      <c r="K44" s="2140"/>
      <c r="L44" s="2140"/>
      <c r="M44" s="2140"/>
      <c r="N44" s="2140"/>
    </row>
    <row r="45" spans="1:16">
      <c r="A45" s="2124" t="s">
        <v>341</v>
      </c>
      <c r="B45" s="2124"/>
      <c r="C45" s="2124"/>
      <c r="D45" s="2124"/>
      <c r="E45" s="2124"/>
      <c r="F45" s="2125" t="s">
        <v>1</v>
      </c>
      <c r="G45" s="2125"/>
      <c r="H45" s="2125"/>
      <c r="I45" s="2125"/>
      <c r="J45" s="2125"/>
      <c r="K45" s="2126" t="s">
        <v>342</v>
      </c>
      <c r="L45" s="2127"/>
      <c r="M45" s="2127"/>
      <c r="N45" s="2128"/>
    </row>
    <row r="46" spans="1:16">
      <c r="A46" s="2134" t="s">
        <v>343</v>
      </c>
      <c r="B46" s="2135"/>
      <c r="C46" s="2135"/>
      <c r="D46" s="2135"/>
      <c r="E46" s="2136"/>
      <c r="F46" s="603" t="s">
        <v>2</v>
      </c>
      <c r="G46" s="2137" t="s">
        <v>3</v>
      </c>
      <c r="H46" s="2138"/>
      <c r="I46" s="2137" t="s">
        <v>4</v>
      </c>
      <c r="J46" s="2138"/>
      <c r="K46" s="2134" t="s">
        <v>5</v>
      </c>
      <c r="L46" s="2135"/>
      <c r="M46" s="2135"/>
      <c r="N46" s="2136"/>
    </row>
    <row r="47" spans="1:16">
      <c r="A47" s="1816" t="s">
        <v>128</v>
      </c>
      <c r="B47" s="1816" t="s">
        <v>6</v>
      </c>
      <c r="C47" s="1815" t="s">
        <v>260</v>
      </c>
      <c r="D47" s="1818" t="s">
        <v>297</v>
      </c>
      <c r="E47" s="1820"/>
      <c r="F47" s="1815" t="s">
        <v>262</v>
      </c>
      <c r="G47" s="2141" t="s">
        <v>344</v>
      </c>
      <c r="H47" s="2142"/>
      <c r="I47" s="2142"/>
      <c r="J47" s="2142"/>
      <c r="K47" s="2142"/>
      <c r="L47" s="2142"/>
      <c r="M47" s="2142"/>
      <c r="N47" s="2143"/>
    </row>
    <row r="48" spans="1:16">
      <c r="A48" s="1816"/>
      <c r="B48" s="1816"/>
      <c r="C48" s="1816"/>
      <c r="D48" s="1821"/>
      <c r="E48" s="1823"/>
      <c r="F48" s="1816"/>
      <c r="G48" s="2141" t="s">
        <v>130</v>
      </c>
      <c r="H48" s="2143"/>
      <c r="I48" s="2141" t="s">
        <v>30</v>
      </c>
      <c r="J48" s="2143"/>
      <c r="K48" s="2139" t="s">
        <v>31</v>
      </c>
      <c r="L48" s="2139"/>
      <c r="M48" s="2139" t="s">
        <v>32</v>
      </c>
      <c r="N48" s="2139"/>
    </row>
    <row r="49" spans="1:15" ht="10.5" customHeight="1">
      <c r="A49" s="1816"/>
      <c r="B49" s="1816"/>
      <c r="C49" s="1816"/>
      <c r="D49" s="1821"/>
      <c r="E49" s="1823"/>
      <c r="F49" s="1816"/>
      <c r="G49" s="895" t="s">
        <v>67</v>
      </c>
      <c r="H49" s="896" t="s">
        <v>10</v>
      </c>
      <c r="I49" s="896" t="s">
        <v>67</v>
      </c>
      <c r="J49" s="897" t="s">
        <v>10</v>
      </c>
      <c r="K49" s="898" t="s">
        <v>67</v>
      </c>
      <c r="L49" s="898" t="s">
        <v>10</v>
      </c>
      <c r="M49" s="898" t="s">
        <v>67</v>
      </c>
      <c r="N49" s="898" t="s">
        <v>10</v>
      </c>
    </row>
    <row r="50" spans="1:15">
      <c r="A50" s="899">
        <v>1</v>
      </c>
      <c r="B50" s="1216" t="s">
        <v>724</v>
      </c>
      <c r="C50" s="1242">
        <f>F50/D50</f>
        <v>170</v>
      </c>
      <c r="D50" s="1227">
        <v>40</v>
      </c>
      <c r="E50" s="1227" t="s">
        <v>34</v>
      </c>
      <c r="F50" s="1234">
        <v>6800</v>
      </c>
      <c r="G50" s="1141">
        <v>8</v>
      </c>
      <c r="H50" s="1247">
        <f>C50*G50</f>
        <v>1360</v>
      </c>
      <c r="I50" s="1141">
        <v>9</v>
      </c>
      <c r="J50" s="1247">
        <f>C50*I50</f>
        <v>1530</v>
      </c>
      <c r="K50" s="1134">
        <v>15</v>
      </c>
      <c r="L50" s="1247">
        <f>C50*K50</f>
        <v>2550</v>
      </c>
      <c r="M50" s="1167">
        <v>8</v>
      </c>
      <c r="N50" s="1247">
        <f>C50*M50</f>
        <v>1360</v>
      </c>
    </row>
    <row r="51" spans="1:15">
      <c r="A51" s="899">
        <v>2</v>
      </c>
      <c r="B51" s="1217" t="s">
        <v>725</v>
      </c>
      <c r="C51" s="1242">
        <f t="shared" ref="C51:C105" si="6">F51/D51</f>
        <v>190</v>
      </c>
      <c r="D51" s="1227">
        <v>40</v>
      </c>
      <c r="E51" s="1227" t="s">
        <v>34</v>
      </c>
      <c r="F51" s="1234">
        <v>7600</v>
      </c>
      <c r="G51" s="1141">
        <v>8</v>
      </c>
      <c r="H51" s="1247">
        <f t="shared" ref="H51:H105" si="7">C51*G51</f>
        <v>1520</v>
      </c>
      <c r="I51" s="1141">
        <v>8</v>
      </c>
      <c r="J51" s="1247">
        <f t="shared" ref="J51:J105" si="8">C51*I51</f>
        <v>1520</v>
      </c>
      <c r="K51" s="1134">
        <v>15</v>
      </c>
      <c r="L51" s="1247">
        <f t="shared" ref="L51:L105" si="9">C51*K51</f>
        <v>2850</v>
      </c>
      <c r="M51" s="1167">
        <v>9</v>
      </c>
      <c r="N51" s="1247">
        <f t="shared" ref="N51:N105" si="10">C51*M51</f>
        <v>1710</v>
      </c>
    </row>
    <row r="52" spans="1:15">
      <c r="A52" s="899">
        <v>3</v>
      </c>
      <c r="B52" s="1217" t="s">
        <v>634</v>
      </c>
      <c r="C52" s="1242">
        <f t="shared" si="6"/>
        <v>65</v>
      </c>
      <c r="D52" s="1227">
        <v>6</v>
      </c>
      <c r="E52" s="1227" t="s">
        <v>14</v>
      </c>
      <c r="F52" s="1234">
        <v>390</v>
      </c>
      <c r="G52" s="1140"/>
      <c r="H52" s="1247">
        <f t="shared" si="7"/>
        <v>0</v>
      </c>
      <c r="I52" s="1141">
        <v>2</v>
      </c>
      <c r="J52" s="1247">
        <f t="shared" si="8"/>
        <v>130</v>
      </c>
      <c r="K52" s="1134">
        <v>2</v>
      </c>
      <c r="L52" s="1247">
        <f t="shared" si="9"/>
        <v>130</v>
      </c>
      <c r="M52" s="1134">
        <v>2</v>
      </c>
      <c r="N52" s="1247">
        <f t="shared" si="10"/>
        <v>130</v>
      </c>
    </row>
    <row r="53" spans="1:15">
      <c r="A53" s="899">
        <v>4</v>
      </c>
      <c r="B53" s="1217" t="s">
        <v>552</v>
      </c>
      <c r="C53" s="1242">
        <f t="shared" si="6"/>
        <v>240</v>
      </c>
      <c r="D53" s="1227">
        <v>6</v>
      </c>
      <c r="E53" s="1227" t="s">
        <v>14</v>
      </c>
      <c r="F53" s="1234">
        <v>1440</v>
      </c>
      <c r="G53" s="1141"/>
      <c r="H53" s="1247">
        <f t="shared" si="7"/>
        <v>0</v>
      </c>
      <c r="I53" s="1134">
        <v>2</v>
      </c>
      <c r="J53" s="1247">
        <f t="shared" si="8"/>
        <v>480</v>
      </c>
      <c r="K53" s="1134">
        <v>2</v>
      </c>
      <c r="L53" s="1247">
        <f t="shared" si="9"/>
        <v>480</v>
      </c>
      <c r="M53" s="1134">
        <v>2</v>
      </c>
      <c r="N53" s="1247">
        <f t="shared" si="10"/>
        <v>480</v>
      </c>
      <c r="O53" s="912"/>
    </row>
    <row r="54" spans="1:15">
      <c r="A54" s="899">
        <v>5</v>
      </c>
      <c r="B54" s="1218" t="s">
        <v>899</v>
      </c>
      <c r="C54" s="1242">
        <f t="shared" si="6"/>
        <v>840</v>
      </c>
      <c r="D54" s="1227">
        <v>3</v>
      </c>
      <c r="E54" s="1227" t="s">
        <v>14</v>
      </c>
      <c r="F54" s="1234">
        <v>2520</v>
      </c>
      <c r="G54" s="1141">
        <v>3</v>
      </c>
      <c r="H54" s="1247">
        <f t="shared" si="7"/>
        <v>2520</v>
      </c>
      <c r="I54" s="1134"/>
      <c r="J54" s="1247">
        <f t="shared" si="8"/>
        <v>0</v>
      </c>
      <c r="K54" s="1134"/>
      <c r="L54" s="1247">
        <f t="shared" si="9"/>
        <v>0</v>
      </c>
      <c r="M54" s="1134"/>
      <c r="N54" s="1247">
        <f t="shared" si="10"/>
        <v>0</v>
      </c>
    </row>
    <row r="55" spans="1:15">
      <c r="A55" s="899">
        <v>6</v>
      </c>
      <c r="B55" s="1217" t="s">
        <v>900</v>
      </c>
      <c r="C55" s="1242">
        <f t="shared" si="6"/>
        <v>400</v>
      </c>
      <c r="D55" s="1227">
        <v>4</v>
      </c>
      <c r="E55" s="1227" t="s">
        <v>931</v>
      </c>
      <c r="F55" s="1234">
        <v>1600</v>
      </c>
      <c r="G55" s="1141">
        <v>1</v>
      </c>
      <c r="H55" s="1247">
        <f t="shared" si="7"/>
        <v>400</v>
      </c>
      <c r="I55" s="1141">
        <v>1</v>
      </c>
      <c r="J55" s="1247">
        <f t="shared" si="8"/>
        <v>400</v>
      </c>
      <c r="K55" s="1134">
        <v>1</v>
      </c>
      <c r="L55" s="1247">
        <f t="shared" si="9"/>
        <v>400</v>
      </c>
      <c r="M55" s="1134">
        <v>1</v>
      </c>
      <c r="N55" s="1247">
        <f t="shared" si="10"/>
        <v>400</v>
      </c>
    </row>
    <row r="56" spans="1:15">
      <c r="A56" s="899">
        <v>7</v>
      </c>
      <c r="B56" s="1217" t="s">
        <v>132</v>
      </c>
      <c r="C56" s="1242">
        <f t="shared" si="6"/>
        <v>4.5</v>
      </c>
      <c r="D56" s="1227">
        <v>250</v>
      </c>
      <c r="E56" s="1227" t="s">
        <v>932</v>
      </c>
      <c r="F56" s="1234">
        <v>1125</v>
      </c>
      <c r="G56" s="1141">
        <v>60</v>
      </c>
      <c r="H56" s="1247">
        <f t="shared" si="7"/>
        <v>270</v>
      </c>
      <c r="I56" s="1134">
        <v>20</v>
      </c>
      <c r="J56" s="1247">
        <f t="shared" si="8"/>
        <v>90</v>
      </c>
      <c r="K56" s="1134">
        <v>20</v>
      </c>
      <c r="L56" s="1247">
        <f t="shared" si="9"/>
        <v>90</v>
      </c>
      <c r="M56" s="1167">
        <v>150</v>
      </c>
      <c r="N56" s="1247">
        <f t="shared" si="10"/>
        <v>675</v>
      </c>
    </row>
    <row r="57" spans="1:15">
      <c r="A57" s="899">
        <v>8</v>
      </c>
      <c r="B57" s="1217" t="s">
        <v>849</v>
      </c>
      <c r="C57" s="1242">
        <f t="shared" si="6"/>
        <v>3</v>
      </c>
      <c r="D57" s="1227">
        <v>60</v>
      </c>
      <c r="E57" s="1227" t="s">
        <v>13</v>
      </c>
      <c r="F57" s="1234">
        <v>180</v>
      </c>
      <c r="G57" s="1141">
        <v>15</v>
      </c>
      <c r="H57" s="1247">
        <f t="shared" si="7"/>
        <v>45</v>
      </c>
      <c r="I57" s="1134">
        <v>15</v>
      </c>
      <c r="J57" s="1247">
        <f t="shared" si="8"/>
        <v>45</v>
      </c>
      <c r="K57" s="1134">
        <v>15</v>
      </c>
      <c r="L57" s="1247">
        <f t="shared" si="9"/>
        <v>45</v>
      </c>
      <c r="M57" s="1134">
        <v>15</v>
      </c>
      <c r="N57" s="1247">
        <f t="shared" si="10"/>
        <v>45</v>
      </c>
    </row>
    <row r="58" spans="1:15">
      <c r="A58" s="899">
        <v>9</v>
      </c>
      <c r="B58" s="1219" t="s">
        <v>901</v>
      </c>
      <c r="C58" s="1242">
        <f t="shared" si="6"/>
        <v>90</v>
      </c>
      <c r="D58" s="1227">
        <v>2</v>
      </c>
      <c r="E58" s="1227" t="s">
        <v>13</v>
      </c>
      <c r="F58" s="1235">
        <v>180</v>
      </c>
      <c r="G58" s="1141">
        <v>2</v>
      </c>
      <c r="H58" s="1247">
        <f t="shared" si="7"/>
        <v>180</v>
      </c>
      <c r="I58" s="1134"/>
      <c r="J58" s="1247">
        <f t="shared" si="8"/>
        <v>0</v>
      </c>
      <c r="K58" s="1134"/>
      <c r="L58" s="1247">
        <f t="shared" si="9"/>
        <v>0</v>
      </c>
      <c r="M58" s="1134"/>
      <c r="N58" s="1247">
        <f t="shared" si="10"/>
        <v>0</v>
      </c>
    </row>
    <row r="59" spans="1:15">
      <c r="A59" s="899">
        <v>10</v>
      </c>
      <c r="B59" s="1220" t="s">
        <v>556</v>
      </c>
      <c r="C59" s="1242">
        <f t="shared" si="6"/>
        <v>300</v>
      </c>
      <c r="D59" s="1227">
        <v>3</v>
      </c>
      <c r="E59" s="1227" t="s">
        <v>120</v>
      </c>
      <c r="F59" s="1234">
        <v>900</v>
      </c>
      <c r="G59" s="1141">
        <v>3</v>
      </c>
      <c r="H59" s="1247">
        <f t="shared" si="7"/>
        <v>900</v>
      </c>
      <c r="I59" s="1134"/>
      <c r="J59" s="1247">
        <f t="shared" si="8"/>
        <v>0</v>
      </c>
      <c r="K59" s="1134"/>
      <c r="L59" s="1247">
        <f t="shared" si="9"/>
        <v>0</v>
      </c>
      <c r="M59" s="1134"/>
      <c r="N59" s="1247">
        <f t="shared" si="10"/>
        <v>0</v>
      </c>
    </row>
    <row r="60" spans="1:15">
      <c r="A60" s="899">
        <v>11</v>
      </c>
      <c r="B60" s="1219" t="s">
        <v>376</v>
      </c>
      <c r="C60" s="1242">
        <f t="shared" si="6"/>
        <v>35</v>
      </c>
      <c r="D60" s="1227">
        <v>15</v>
      </c>
      <c r="E60" s="1227" t="s">
        <v>14</v>
      </c>
      <c r="F60" s="1234">
        <v>525</v>
      </c>
      <c r="G60" s="1140"/>
      <c r="H60" s="1247">
        <f t="shared" si="7"/>
        <v>0</v>
      </c>
      <c r="I60" s="1134">
        <v>5</v>
      </c>
      <c r="J60" s="1247">
        <f t="shared" si="8"/>
        <v>175</v>
      </c>
      <c r="K60" s="1134">
        <v>5</v>
      </c>
      <c r="L60" s="1247">
        <f t="shared" si="9"/>
        <v>175</v>
      </c>
      <c r="M60" s="1134">
        <v>5</v>
      </c>
      <c r="N60" s="1247">
        <f t="shared" si="10"/>
        <v>175</v>
      </c>
    </row>
    <row r="61" spans="1:15">
      <c r="A61" s="899">
        <v>12</v>
      </c>
      <c r="B61" s="1219" t="s">
        <v>902</v>
      </c>
      <c r="C61" s="1242">
        <f t="shared" si="6"/>
        <v>1400</v>
      </c>
      <c r="D61" s="1227">
        <v>4</v>
      </c>
      <c r="E61" s="1227" t="s">
        <v>275</v>
      </c>
      <c r="F61" s="1234">
        <v>5600</v>
      </c>
      <c r="G61" s="1141">
        <v>1</v>
      </c>
      <c r="H61" s="1247">
        <f t="shared" si="7"/>
        <v>1400</v>
      </c>
      <c r="I61" s="1134">
        <v>1</v>
      </c>
      <c r="J61" s="1247">
        <f t="shared" si="8"/>
        <v>1400</v>
      </c>
      <c r="K61" s="1134">
        <v>1</v>
      </c>
      <c r="L61" s="1247">
        <f t="shared" si="9"/>
        <v>1400</v>
      </c>
      <c r="M61" s="1134">
        <v>1</v>
      </c>
      <c r="N61" s="1247">
        <f t="shared" si="10"/>
        <v>1400</v>
      </c>
    </row>
    <row r="62" spans="1:15">
      <c r="A62" s="899">
        <v>13</v>
      </c>
      <c r="B62" s="1219" t="s">
        <v>903</v>
      </c>
      <c r="C62" s="1242">
        <f t="shared" si="6"/>
        <v>350</v>
      </c>
      <c r="D62" s="1227">
        <v>5</v>
      </c>
      <c r="E62" s="1227" t="s">
        <v>491</v>
      </c>
      <c r="F62" s="1234">
        <v>1750</v>
      </c>
      <c r="G62" s="1141">
        <v>1</v>
      </c>
      <c r="H62" s="1247">
        <f t="shared" si="7"/>
        <v>350</v>
      </c>
      <c r="I62" s="1134">
        <v>1</v>
      </c>
      <c r="J62" s="1247">
        <f t="shared" si="8"/>
        <v>350</v>
      </c>
      <c r="K62" s="1134">
        <v>3</v>
      </c>
      <c r="L62" s="1247">
        <f t="shared" si="9"/>
        <v>1050</v>
      </c>
      <c r="M62" s="1134"/>
      <c r="N62" s="1247">
        <f t="shared" si="10"/>
        <v>0</v>
      </c>
    </row>
    <row r="63" spans="1:15">
      <c r="A63" s="899">
        <v>14</v>
      </c>
      <c r="B63" s="1219" t="s">
        <v>904</v>
      </c>
      <c r="C63" s="1242">
        <f t="shared" si="6"/>
        <v>290</v>
      </c>
      <c r="D63" s="1227">
        <v>1</v>
      </c>
      <c r="E63" s="1227" t="s">
        <v>542</v>
      </c>
      <c r="F63" s="1234">
        <v>290</v>
      </c>
      <c r="G63" s="1141">
        <v>1</v>
      </c>
      <c r="H63" s="1247">
        <f t="shared" si="7"/>
        <v>290</v>
      </c>
      <c r="I63" s="1134"/>
      <c r="J63" s="1247">
        <f t="shared" si="8"/>
        <v>0</v>
      </c>
      <c r="K63" s="1134"/>
      <c r="L63" s="1247">
        <f t="shared" si="9"/>
        <v>0</v>
      </c>
      <c r="M63" s="1075"/>
      <c r="N63" s="1247">
        <f t="shared" si="10"/>
        <v>0</v>
      </c>
    </row>
    <row r="64" spans="1:15">
      <c r="A64" s="899">
        <v>15</v>
      </c>
      <c r="B64" s="1221" t="s">
        <v>123</v>
      </c>
      <c r="C64" s="1242">
        <f t="shared" si="6"/>
        <v>18</v>
      </c>
      <c r="D64" s="1228">
        <v>10</v>
      </c>
      <c r="E64" s="1228" t="s">
        <v>13</v>
      </c>
      <c r="F64" s="1236">
        <v>180</v>
      </c>
      <c r="G64" s="1166">
        <v>3</v>
      </c>
      <c r="H64" s="1247">
        <f t="shared" si="7"/>
        <v>54</v>
      </c>
      <c r="I64" s="1166">
        <v>2</v>
      </c>
      <c r="J64" s="1247">
        <f t="shared" si="8"/>
        <v>36</v>
      </c>
      <c r="K64" s="1166">
        <v>2</v>
      </c>
      <c r="L64" s="1247">
        <f t="shared" si="9"/>
        <v>36</v>
      </c>
      <c r="M64" s="1246">
        <v>3</v>
      </c>
      <c r="N64" s="1247">
        <f t="shared" si="10"/>
        <v>54</v>
      </c>
    </row>
    <row r="65" spans="1:14">
      <c r="A65" s="899">
        <v>16</v>
      </c>
      <c r="B65" s="1221" t="s">
        <v>370</v>
      </c>
      <c r="C65" s="1242">
        <f t="shared" si="6"/>
        <v>25</v>
      </c>
      <c r="D65" s="1228">
        <v>5</v>
      </c>
      <c r="E65" s="1228" t="s">
        <v>13</v>
      </c>
      <c r="F65" s="1236">
        <v>125</v>
      </c>
      <c r="G65" s="1166">
        <v>5</v>
      </c>
      <c r="H65" s="1247">
        <f t="shared" si="7"/>
        <v>125</v>
      </c>
      <c r="I65" s="1166"/>
      <c r="J65" s="1247">
        <f t="shared" si="8"/>
        <v>0</v>
      </c>
      <c r="K65" s="1166"/>
      <c r="L65" s="1247">
        <f t="shared" si="9"/>
        <v>0</v>
      </c>
      <c r="M65" s="1166"/>
      <c r="N65" s="1247">
        <f t="shared" si="10"/>
        <v>0</v>
      </c>
    </row>
    <row r="66" spans="1:14">
      <c r="A66" s="899">
        <v>17</v>
      </c>
      <c r="B66" s="1221" t="s">
        <v>417</v>
      </c>
      <c r="C66" s="1242">
        <f t="shared" si="6"/>
        <v>50</v>
      </c>
      <c r="D66" s="1228">
        <v>10</v>
      </c>
      <c r="E66" s="1228" t="s">
        <v>14</v>
      </c>
      <c r="F66" s="1236">
        <v>500</v>
      </c>
      <c r="G66" s="1166">
        <v>3</v>
      </c>
      <c r="H66" s="1247">
        <f t="shared" si="7"/>
        <v>150</v>
      </c>
      <c r="I66" s="1166">
        <v>2</v>
      </c>
      <c r="J66" s="1247">
        <f t="shared" si="8"/>
        <v>100</v>
      </c>
      <c r="K66" s="1166">
        <v>3</v>
      </c>
      <c r="L66" s="1247">
        <f t="shared" si="9"/>
        <v>150</v>
      </c>
      <c r="M66" s="1166">
        <v>2</v>
      </c>
      <c r="N66" s="1247">
        <f t="shared" si="10"/>
        <v>100</v>
      </c>
    </row>
    <row r="67" spans="1:14">
      <c r="A67" s="899">
        <v>18</v>
      </c>
      <c r="B67" s="1221" t="s">
        <v>51</v>
      </c>
      <c r="C67" s="1242">
        <f t="shared" si="6"/>
        <v>25</v>
      </c>
      <c r="D67" s="1228">
        <v>15</v>
      </c>
      <c r="E67" s="1228" t="s">
        <v>134</v>
      </c>
      <c r="F67" s="1236">
        <v>375</v>
      </c>
      <c r="G67" s="1166">
        <v>5</v>
      </c>
      <c r="H67" s="1247">
        <f t="shared" si="7"/>
        <v>125</v>
      </c>
      <c r="I67" s="1166">
        <v>5</v>
      </c>
      <c r="J67" s="1247">
        <f t="shared" si="8"/>
        <v>125</v>
      </c>
      <c r="K67" s="1166"/>
      <c r="L67" s="1247">
        <f t="shared" si="9"/>
        <v>0</v>
      </c>
      <c r="M67" s="1166">
        <v>5</v>
      </c>
      <c r="N67" s="1247">
        <f t="shared" si="10"/>
        <v>125</v>
      </c>
    </row>
    <row r="68" spans="1:14">
      <c r="A68" s="899">
        <v>19</v>
      </c>
      <c r="B68" s="1222" t="s">
        <v>473</v>
      </c>
      <c r="C68" s="1242">
        <f t="shared" si="6"/>
        <v>18</v>
      </c>
      <c r="D68" s="1156">
        <v>15</v>
      </c>
      <c r="E68" s="1156" t="s">
        <v>14</v>
      </c>
      <c r="F68" s="1237">
        <v>270</v>
      </c>
      <c r="G68" s="1166">
        <v>5</v>
      </c>
      <c r="H68" s="1247">
        <f t="shared" si="7"/>
        <v>90</v>
      </c>
      <c r="I68" s="1166">
        <v>5</v>
      </c>
      <c r="J68" s="1247">
        <f t="shared" si="8"/>
        <v>90</v>
      </c>
      <c r="K68" s="1166">
        <v>5</v>
      </c>
      <c r="L68" s="1247">
        <f t="shared" si="9"/>
        <v>90</v>
      </c>
      <c r="M68" s="1166"/>
      <c r="N68" s="1247">
        <f t="shared" si="10"/>
        <v>0</v>
      </c>
    </row>
    <row r="69" spans="1:14">
      <c r="A69" s="899">
        <v>20</v>
      </c>
      <c r="B69" s="1222" t="s">
        <v>905</v>
      </c>
      <c r="C69" s="1242">
        <f t="shared" si="6"/>
        <v>3</v>
      </c>
      <c r="D69" s="1229">
        <v>100</v>
      </c>
      <c r="E69" s="1229" t="s">
        <v>13</v>
      </c>
      <c r="F69" s="1237">
        <v>300</v>
      </c>
      <c r="G69" s="1166">
        <v>25</v>
      </c>
      <c r="H69" s="1247">
        <f t="shared" si="7"/>
        <v>75</v>
      </c>
      <c r="I69" s="1166">
        <v>25</v>
      </c>
      <c r="J69" s="1247">
        <f t="shared" si="8"/>
        <v>75</v>
      </c>
      <c r="K69" s="1166">
        <v>25</v>
      </c>
      <c r="L69" s="1247">
        <f t="shared" si="9"/>
        <v>75</v>
      </c>
      <c r="M69" s="1166">
        <v>25</v>
      </c>
      <c r="N69" s="1247">
        <f t="shared" si="10"/>
        <v>75</v>
      </c>
    </row>
    <row r="70" spans="1:14" s="1" customFormat="1">
      <c r="A70" s="899">
        <v>21</v>
      </c>
      <c r="B70" s="1222" t="s">
        <v>359</v>
      </c>
      <c r="C70" s="1242">
        <f t="shared" si="6"/>
        <v>2</v>
      </c>
      <c r="D70" s="1229">
        <v>50</v>
      </c>
      <c r="E70" s="1229" t="s">
        <v>13</v>
      </c>
      <c r="F70" s="1237">
        <v>100</v>
      </c>
      <c r="G70" s="1166">
        <v>13</v>
      </c>
      <c r="H70" s="1247">
        <f t="shared" si="7"/>
        <v>26</v>
      </c>
      <c r="I70" s="1166">
        <v>13</v>
      </c>
      <c r="J70" s="1247">
        <f t="shared" si="8"/>
        <v>26</v>
      </c>
      <c r="K70" s="1166">
        <v>12</v>
      </c>
      <c r="L70" s="1247">
        <f t="shared" si="9"/>
        <v>24</v>
      </c>
      <c r="M70" s="1166">
        <v>12</v>
      </c>
      <c r="N70" s="1247">
        <f t="shared" si="10"/>
        <v>24</v>
      </c>
    </row>
    <row r="71" spans="1:14" s="1" customFormat="1">
      <c r="A71" s="899">
        <v>22</v>
      </c>
      <c r="B71" s="1222" t="s">
        <v>390</v>
      </c>
      <c r="C71" s="1242">
        <f t="shared" si="6"/>
        <v>12</v>
      </c>
      <c r="D71" s="1156">
        <v>100</v>
      </c>
      <c r="E71" s="1156" t="s">
        <v>13</v>
      </c>
      <c r="F71" s="1237">
        <v>1200</v>
      </c>
      <c r="G71" s="1166">
        <v>25</v>
      </c>
      <c r="H71" s="1247">
        <f t="shared" si="7"/>
        <v>300</v>
      </c>
      <c r="I71" s="1166">
        <v>25</v>
      </c>
      <c r="J71" s="1247">
        <f t="shared" si="8"/>
        <v>300</v>
      </c>
      <c r="K71" s="1166">
        <v>25</v>
      </c>
      <c r="L71" s="1247">
        <f t="shared" si="9"/>
        <v>300</v>
      </c>
      <c r="M71" s="1166">
        <v>25</v>
      </c>
      <c r="N71" s="1247">
        <f t="shared" si="10"/>
        <v>300</v>
      </c>
    </row>
    <row r="72" spans="1:14" s="1" customFormat="1">
      <c r="A72" s="899">
        <v>23</v>
      </c>
      <c r="B72" s="1222" t="s">
        <v>422</v>
      </c>
      <c r="C72" s="1242">
        <f t="shared" si="6"/>
        <v>12</v>
      </c>
      <c r="D72" s="1156">
        <v>125</v>
      </c>
      <c r="E72" s="1156" t="s">
        <v>13</v>
      </c>
      <c r="F72" s="1237">
        <v>1500</v>
      </c>
      <c r="G72" s="1166">
        <v>50</v>
      </c>
      <c r="H72" s="1247">
        <f t="shared" si="7"/>
        <v>600</v>
      </c>
      <c r="I72" s="1166">
        <v>25</v>
      </c>
      <c r="J72" s="1247">
        <f t="shared" si="8"/>
        <v>300</v>
      </c>
      <c r="K72" s="1166">
        <v>25</v>
      </c>
      <c r="L72" s="1247">
        <f t="shared" si="9"/>
        <v>300</v>
      </c>
      <c r="M72" s="1166">
        <v>25</v>
      </c>
      <c r="N72" s="1247">
        <f t="shared" si="10"/>
        <v>300</v>
      </c>
    </row>
    <row r="73" spans="1:14" s="1" customFormat="1">
      <c r="A73" s="899">
        <v>24</v>
      </c>
      <c r="B73" s="1222" t="s">
        <v>906</v>
      </c>
      <c r="C73" s="1242">
        <f t="shared" si="6"/>
        <v>780</v>
      </c>
      <c r="D73" s="1156">
        <v>1</v>
      </c>
      <c r="E73" s="1156" t="s">
        <v>542</v>
      </c>
      <c r="F73" s="1237">
        <v>780</v>
      </c>
      <c r="G73" s="1166">
        <v>1</v>
      </c>
      <c r="H73" s="1247">
        <f t="shared" si="7"/>
        <v>780</v>
      </c>
      <c r="I73" s="1166"/>
      <c r="J73" s="1247">
        <f t="shared" si="8"/>
        <v>0</v>
      </c>
      <c r="K73" s="1166"/>
      <c r="L73" s="1247">
        <f t="shared" si="9"/>
        <v>0</v>
      </c>
      <c r="M73" s="1166"/>
      <c r="N73" s="1247">
        <f t="shared" si="10"/>
        <v>0</v>
      </c>
    </row>
    <row r="74" spans="1:14" ht="15" thickBot="1">
      <c r="A74" s="911">
        <v>25</v>
      </c>
      <c r="B74" s="1223" t="s">
        <v>115</v>
      </c>
      <c r="C74" s="1242">
        <f t="shared" si="6"/>
        <v>16</v>
      </c>
      <c r="D74" s="1230">
        <v>3</v>
      </c>
      <c r="E74" s="1230" t="s">
        <v>933</v>
      </c>
      <c r="F74" s="1238">
        <v>48</v>
      </c>
      <c r="G74" s="1243"/>
      <c r="H74" s="1247">
        <f t="shared" si="7"/>
        <v>0</v>
      </c>
      <c r="I74" s="1243">
        <v>1</v>
      </c>
      <c r="J74" s="1247">
        <f t="shared" si="8"/>
        <v>16</v>
      </c>
      <c r="K74" s="1243">
        <v>1</v>
      </c>
      <c r="L74" s="1247">
        <f t="shared" si="9"/>
        <v>16</v>
      </c>
      <c r="M74" s="1243">
        <v>1</v>
      </c>
      <c r="N74" s="1247">
        <f t="shared" si="10"/>
        <v>16</v>
      </c>
    </row>
    <row r="75" spans="1:14">
      <c r="A75" s="902">
        <v>26</v>
      </c>
      <c r="B75" s="1222" t="s">
        <v>388</v>
      </c>
      <c r="C75" s="1242">
        <f t="shared" si="6"/>
        <v>35</v>
      </c>
      <c r="D75" s="1156">
        <v>3</v>
      </c>
      <c r="E75" s="1156" t="s">
        <v>37</v>
      </c>
      <c r="F75" s="1237">
        <v>105</v>
      </c>
      <c r="G75" s="1134"/>
      <c r="H75" s="1247">
        <f t="shared" si="7"/>
        <v>0</v>
      </c>
      <c r="I75" s="1134">
        <v>1</v>
      </c>
      <c r="J75" s="1247">
        <f t="shared" si="8"/>
        <v>35</v>
      </c>
      <c r="K75" s="1134">
        <v>1</v>
      </c>
      <c r="L75" s="1247">
        <f t="shared" si="9"/>
        <v>35</v>
      </c>
      <c r="M75" s="1134">
        <v>1</v>
      </c>
      <c r="N75" s="1247">
        <f t="shared" si="10"/>
        <v>35</v>
      </c>
    </row>
    <row r="76" spans="1:14">
      <c r="A76" s="899">
        <v>27</v>
      </c>
      <c r="B76" s="1222" t="s">
        <v>389</v>
      </c>
      <c r="C76" s="1242">
        <f t="shared" si="6"/>
        <v>55</v>
      </c>
      <c r="D76" s="1156">
        <v>4</v>
      </c>
      <c r="E76" s="1156" t="s">
        <v>933</v>
      </c>
      <c r="F76" s="1237">
        <v>220</v>
      </c>
      <c r="G76" s="1134">
        <v>1</v>
      </c>
      <c r="H76" s="1247">
        <f t="shared" si="7"/>
        <v>55</v>
      </c>
      <c r="I76" s="1134">
        <v>1</v>
      </c>
      <c r="J76" s="1247">
        <f t="shared" si="8"/>
        <v>55</v>
      </c>
      <c r="K76" s="1134">
        <v>1</v>
      </c>
      <c r="L76" s="1247">
        <f t="shared" si="9"/>
        <v>55</v>
      </c>
      <c r="M76" s="1134">
        <v>1</v>
      </c>
      <c r="N76" s="1247">
        <f t="shared" si="10"/>
        <v>55</v>
      </c>
    </row>
    <row r="77" spans="1:14" s="1077" customFormat="1">
      <c r="A77" s="899">
        <v>28</v>
      </c>
      <c r="B77" s="1222" t="s">
        <v>423</v>
      </c>
      <c r="C77" s="1242">
        <f t="shared" si="6"/>
        <v>40</v>
      </c>
      <c r="D77" s="1156">
        <v>30</v>
      </c>
      <c r="E77" s="1156" t="s">
        <v>135</v>
      </c>
      <c r="F77" s="1237">
        <v>1200</v>
      </c>
      <c r="G77" s="1134">
        <v>10</v>
      </c>
      <c r="H77" s="1247">
        <f t="shared" si="7"/>
        <v>400</v>
      </c>
      <c r="I77" s="1134">
        <v>5</v>
      </c>
      <c r="J77" s="1247">
        <f t="shared" si="8"/>
        <v>200</v>
      </c>
      <c r="K77" s="1134">
        <v>10</v>
      </c>
      <c r="L77" s="1247">
        <f t="shared" si="9"/>
        <v>400</v>
      </c>
      <c r="M77" s="1134">
        <v>5</v>
      </c>
      <c r="N77" s="1247">
        <f t="shared" si="10"/>
        <v>200</v>
      </c>
    </row>
    <row r="78" spans="1:14" s="1077" customFormat="1">
      <c r="A78" s="899">
        <v>29</v>
      </c>
      <c r="B78" s="1222" t="s">
        <v>907</v>
      </c>
      <c r="C78" s="1242">
        <f t="shared" si="6"/>
        <v>55</v>
      </c>
      <c r="D78" s="1156">
        <v>8</v>
      </c>
      <c r="E78" s="1156" t="s">
        <v>135</v>
      </c>
      <c r="F78" s="1237">
        <v>440</v>
      </c>
      <c r="G78" s="1134">
        <v>2</v>
      </c>
      <c r="H78" s="1247">
        <f t="shared" si="7"/>
        <v>110</v>
      </c>
      <c r="I78" s="1134">
        <v>2</v>
      </c>
      <c r="J78" s="1247">
        <f t="shared" si="8"/>
        <v>110</v>
      </c>
      <c r="K78" s="1134">
        <v>2</v>
      </c>
      <c r="L78" s="1247">
        <f t="shared" si="9"/>
        <v>110</v>
      </c>
      <c r="M78" s="1134">
        <v>2</v>
      </c>
      <c r="N78" s="1247">
        <f t="shared" si="10"/>
        <v>110</v>
      </c>
    </row>
    <row r="79" spans="1:14" s="1077" customFormat="1">
      <c r="A79" s="899">
        <v>30</v>
      </c>
      <c r="B79" s="1222" t="s">
        <v>908</v>
      </c>
      <c r="C79" s="1242">
        <f t="shared" si="6"/>
        <v>55</v>
      </c>
      <c r="D79" s="1156">
        <v>4</v>
      </c>
      <c r="E79" s="1156" t="s">
        <v>13</v>
      </c>
      <c r="F79" s="1237">
        <v>220</v>
      </c>
      <c r="G79" s="1134">
        <v>1</v>
      </c>
      <c r="H79" s="1247">
        <f t="shared" si="7"/>
        <v>55</v>
      </c>
      <c r="I79" s="1134">
        <v>1</v>
      </c>
      <c r="J79" s="1247">
        <f t="shared" si="8"/>
        <v>55</v>
      </c>
      <c r="K79" s="1134">
        <v>1</v>
      </c>
      <c r="L79" s="1247">
        <f t="shared" si="9"/>
        <v>55</v>
      </c>
      <c r="M79" s="1134">
        <v>1</v>
      </c>
      <c r="N79" s="1247">
        <f t="shared" si="10"/>
        <v>55</v>
      </c>
    </row>
    <row r="80" spans="1:14" s="1077" customFormat="1">
      <c r="A80" s="899">
        <v>31</v>
      </c>
      <c r="B80" s="1222" t="s">
        <v>909</v>
      </c>
      <c r="C80" s="1242">
        <f t="shared" si="6"/>
        <v>7</v>
      </c>
      <c r="D80" s="1156">
        <v>24</v>
      </c>
      <c r="E80" s="1156" t="s">
        <v>934</v>
      </c>
      <c r="F80" s="1237">
        <v>168</v>
      </c>
      <c r="G80" s="1134">
        <v>12</v>
      </c>
      <c r="H80" s="1247">
        <f t="shared" si="7"/>
        <v>84</v>
      </c>
      <c r="I80" s="1134"/>
      <c r="J80" s="1247">
        <f t="shared" si="8"/>
        <v>0</v>
      </c>
      <c r="K80" s="1134">
        <v>12</v>
      </c>
      <c r="L80" s="1247">
        <f t="shared" si="9"/>
        <v>84</v>
      </c>
      <c r="M80" s="1134"/>
      <c r="N80" s="1247">
        <f t="shared" si="10"/>
        <v>0</v>
      </c>
    </row>
    <row r="81" spans="1:14" s="1077" customFormat="1">
      <c r="A81" s="899">
        <v>32</v>
      </c>
      <c r="B81" s="1222" t="s">
        <v>910</v>
      </c>
      <c r="C81" s="1242">
        <f t="shared" si="6"/>
        <v>38</v>
      </c>
      <c r="D81" s="1156">
        <v>12</v>
      </c>
      <c r="E81" s="1156" t="s">
        <v>13</v>
      </c>
      <c r="F81" s="1237">
        <v>456</v>
      </c>
      <c r="G81" s="1134">
        <v>3</v>
      </c>
      <c r="H81" s="1247">
        <f t="shared" si="7"/>
        <v>114</v>
      </c>
      <c r="I81" s="1134">
        <v>3</v>
      </c>
      <c r="J81" s="1247">
        <f t="shared" si="8"/>
        <v>114</v>
      </c>
      <c r="K81" s="1134">
        <v>3</v>
      </c>
      <c r="L81" s="1247">
        <f t="shared" si="9"/>
        <v>114</v>
      </c>
      <c r="M81" s="1134">
        <v>3</v>
      </c>
      <c r="N81" s="1247">
        <f t="shared" si="10"/>
        <v>114</v>
      </c>
    </row>
    <row r="82" spans="1:14" s="1077" customFormat="1">
      <c r="A82" s="899">
        <v>33</v>
      </c>
      <c r="B82" s="1222" t="s">
        <v>911</v>
      </c>
      <c r="C82" s="1242">
        <f t="shared" si="6"/>
        <v>250</v>
      </c>
      <c r="D82" s="1156">
        <v>1</v>
      </c>
      <c r="E82" s="1156" t="s">
        <v>935</v>
      </c>
      <c r="F82" s="1237">
        <v>250</v>
      </c>
      <c r="G82" s="1134">
        <v>1</v>
      </c>
      <c r="H82" s="1247">
        <f t="shared" si="7"/>
        <v>250</v>
      </c>
      <c r="I82" s="1134"/>
      <c r="J82" s="1247">
        <f t="shared" si="8"/>
        <v>0</v>
      </c>
      <c r="K82" s="1134"/>
      <c r="L82" s="1247">
        <f t="shared" si="9"/>
        <v>0</v>
      </c>
      <c r="M82" s="1134"/>
      <c r="N82" s="1247">
        <f t="shared" si="10"/>
        <v>0</v>
      </c>
    </row>
    <row r="83" spans="1:14" s="1077" customFormat="1">
      <c r="A83" s="899">
        <v>34</v>
      </c>
      <c r="B83" s="1222" t="s">
        <v>912</v>
      </c>
      <c r="C83" s="1242">
        <f t="shared" si="6"/>
        <v>3800</v>
      </c>
      <c r="D83" s="1156">
        <v>4</v>
      </c>
      <c r="E83" s="1156" t="s">
        <v>135</v>
      </c>
      <c r="F83" s="1237">
        <v>15200</v>
      </c>
      <c r="G83" s="1134">
        <v>1</v>
      </c>
      <c r="H83" s="1247">
        <f t="shared" si="7"/>
        <v>3800</v>
      </c>
      <c r="I83" s="1134">
        <v>1</v>
      </c>
      <c r="J83" s="1247">
        <f t="shared" si="8"/>
        <v>3800</v>
      </c>
      <c r="K83" s="1134">
        <v>1</v>
      </c>
      <c r="L83" s="1247">
        <f t="shared" si="9"/>
        <v>3800</v>
      </c>
      <c r="M83" s="1134">
        <v>1</v>
      </c>
      <c r="N83" s="1247">
        <f t="shared" si="10"/>
        <v>3800</v>
      </c>
    </row>
    <row r="84" spans="1:14" s="1077" customFormat="1">
      <c r="A84" s="899">
        <v>35</v>
      </c>
      <c r="B84" s="1222" t="s">
        <v>913</v>
      </c>
      <c r="C84" s="1242">
        <f t="shared" si="6"/>
        <v>12000</v>
      </c>
      <c r="D84" s="1156">
        <v>1</v>
      </c>
      <c r="E84" s="1156" t="s">
        <v>936</v>
      </c>
      <c r="F84" s="1237">
        <v>12000</v>
      </c>
      <c r="G84" s="1134"/>
      <c r="H84" s="1247">
        <f t="shared" si="7"/>
        <v>0</v>
      </c>
      <c r="I84" s="1134"/>
      <c r="J84" s="1247">
        <f t="shared" si="8"/>
        <v>0</v>
      </c>
      <c r="K84" s="1134">
        <v>1</v>
      </c>
      <c r="L84" s="1247">
        <f t="shared" si="9"/>
        <v>12000</v>
      </c>
      <c r="M84" s="1134"/>
      <c r="N84" s="1247">
        <f t="shared" si="10"/>
        <v>0</v>
      </c>
    </row>
    <row r="85" spans="1:14" s="1077" customFormat="1">
      <c r="A85" s="899">
        <v>36</v>
      </c>
      <c r="B85" s="1222" t="s">
        <v>914</v>
      </c>
      <c r="C85" s="1242">
        <f t="shared" si="6"/>
        <v>1200</v>
      </c>
      <c r="D85" s="1156">
        <v>1</v>
      </c>
      <c r="E85" s="1156" t="s">
        <v>542</v>
      </c>
      <c r="F85" s="1237">
        <v>1200</v>
      </c>
      <c r="G85" s="1134">
        <v>1</v>
      </c>
      <c r="H85" s="1247">
        <f t="shared" si="7"/>
        <v>1200</v>
      </c>
      <c r="I85" s="1134"/>
      <c r="J85" s="1247">
        <f t="shared" si="8"/>
        <v>0</v>
      </c>
      <c r="K85" s="1134"/>
      <c r="L85" s="1247">
        <f t="shared" si="9"/>
        <v>0</v>
      </c>
      <c r="M85" s="1134"/>
      <c r="N85" s="1247">
        <f t="shared" si="10"/>
        <v>0</v>
      </c>
    </row>
    <row r="86" spans="1:14" s="1077" customFormat="1">
      <c r="A86" s="899">
        <v>37</v>
      </c>
      <c r="B86" s="1222" t="s">
        <v>742</v>
      </c>
      <c r="C86" s="1242">
        <f t="shared" si="6"/>
        <v>160</v>
      </c>
      <c r="D86" s="1156">
        <v>3</v>
      </c>
      <c r="E86" s="1156" t="s">
        <v>275</v>
      </c>
      <c r="F86" s="1237">
        <v>480</v>
      </c>
      <c r="G86" s="1134">
        <v>3</v>
      </c>
      <c r="H86" s="1247">
        <f t="shared" si="7"/>
        <v>480</v>
      </c>
      <c r="I86" s="1134"/>
      <c r="J86" s="1247">
        <f t="shared" si="8"/>
        <v>0</v>
      </c>
      <c r="K86" s="1134"/>
      <c r="L86" s="1247">
        <f t="shared" si="9"/>
        <v>0</v>
      </c>
      <c r="M86" s="1134"/>
      <c r="N86" s="1247">
        <f t="shared" si="10"/>
        <v>0</v>
      </c>
    </row>
    <row r="87" spans="1:14" s="1077" customFormat="1">
      <c r="A87" s="899">
        <v>38</v>
      </c>
      <c r="B87" s="1221" t="s">
        <v>915</v>
      </c>
      <c r="C87" s="1242">
        <f t="shared" si="6"/>
        <v>35</v>
      </c>
      <c r="D87" s="1228">
        <v>20</v>
      </c>
      <c r="E87" s="1228" t="s">
        <v>933</v>
      </c>
      <c r="F87" s="1236">
        <v>700</v>
      </c>
      <c r="G87" s="1166">
        <v>5</v>
      </c>
      <c r="H87" s="1247">
        <f t="shared" si="7"/>
        <v>175</v>
      </c>
      <c r="I87" s="1166"/>
      <c r="J87" s="1247">
        <f t="shared" si="8"/>
        <v>0</v>
      </c>
      <c r="K87" s="1166">
        <v>15</v>
      </c>
      <c r="L87" s="1247">
        <f t="shared" si="9"/>
        <v>525</v>
      </c>
      <c r="M87" s="1166"/>
      <c r="N87" s="1247">
        <f t="shared" si="10"/>
        <v>0</v>
      </c>
    </row>
    <row r="88" spans="1:14" s="1077" customFormat="1">
      <c r="A88" s="899">
        <v>39</v>
      </c>
      <c r="B88" s="1221" t="s">
        <v>916</v>
      </c>
      <c r="C88" s="1242">
        <f t="shared" si="6"/>
        <v>82</v>
      </c>
      <c r="D88" s="1228">
        <v>4</v>
      </c>
      <c r="E88" s="1228" t="s">
        <v>283</v>
      </c>
      <c r="F88" s="1236">
        <v>328</v>
      </c>
      <c r="G88" s="1166">
        <v>1</v>
      </c>
      <c r="H88" s="1247">
        <f t="shared" si="7"/>
        <v>82</v>
      </c>
      <c r="I88" s="1166">
        <v>1</v>
      </c>
      <c r="J88" s="1247">
        <f t="shared" si="8"/>
        <v>82</v>
      </c>
      <c r="K88" s="1166">
        <v>1</v>
      </c>
      <c r="L88" s="1247">
        <f t="shared" si="9"/>
        <v>82</v>
      </c>
      <c r="M88" s="1166">
        <v>1</v>
      </c>
      <c r="N88" s="1247">
        <f t="shared" si="10"/>
        <v>82</v>
      </c>
    </row>
    <row r="89" spans="1:14" s="1077" customFormat="1">
      <c r="A89" s="899">
        <v>40</v>
      </c>
      <c r="B89" s="1221" t="s">
        <v>582</v>
      </c>
      <c r="C89" s="1242">
        <f t="shared" si="6"/>
        <v>38</v>
      </c>
      <c r="D89" s="1228">
        <v>1</v>
      </c>
      <c r="E89" s="1228" t="s">
        <v>937</v>
      </c>
      <c r="F89" s="1236">
        <v>38</v>
      </c>
      <c r="G89" s="1166">
        <v>1</v>
      </c>
      <c r="H89" s="1247">
        <f t="shared" si="7"/>
        <v>38</v>
      </c>
      <c r="I89" s="1166"/>
      <c r="J89" s="1247">
        <f t="shared" si="8"/>
        <v>0</v>
      </c>
      <c r="K89" s="1166"/>
      <c r="L89" s="1247">
        <f t="shared" si="9"/>
        <v>0</v>
      </c>
      <c r="M89" s="1166"/>
      <c r="N89" s="1247">
        <f t="shared" si="10"/>
        <v>0</v>
      </c>
    </row>
    <row r="90" spans="1:14" s="1077" customFormat="1">
      <c r="A90" s="899">
        <v>41</v>
      </c>
      <c r="B90" s="1221" t="s">
        <v>917</v>
      </c>
      <c r="C90" s="1242">
        <f t="shared" si="6"/>
        <v>350</v>
      </c>
      <c r="D90" s="1228">
        <v>1</v>
      </c>
      <c r="E90" s="1228" t="s">
        <v>542</v>
      </c>
      <c r="F90" s="1236">
        <v>350</v>
      </c>
      <c r="G90" s="1166">
        <v>1</v>
      </c>
      <c r="H90" s="1247">
        <f t="shared" si="7"/>
        <v>350</v>
      </c>
      <c r="I90" s="1166"/>
      <c r="J90" s="1247">
        <f t="shared" si="8"/>
        <v>0</v>
      </c>
      <c r="K90" s="1166"/>
      <c r="L90" s="1247">
        <f t="shared" si="9"/>
        <v>0</v>
      </c>
      <c r="M90" s="1166"/>
      <c r="N90" s="1247">
        <f t="shared" si="10"/>
        <v>0</v>
      </c>
    </row>
    <row r="91" spans="1:14" s="1077" customFormat="1">
      <c r="A91" s="899">
        <v>42</v>
      </c>
      <c r="B91" s="1222" t="s">
        <v>918</v>
      </c>
      <c r="C91" s="1242">
        <f t="shared" si="6"/>
        <v>60</v>
      </c>
      <c r="D91" s="1156">
        <v>20</v>
      </c>
      <c r="E91" s="1156" t="s">
        <v>283</v>
      </c>
      <c r="F91" s="1237">
        <v>1200</v>
      </c>
      <c r="G91" s="1134">
        <v>5</v>
      </c>
      <c r="H91" s="1247">
        <f t="shared" si="7"/>
        <v>300</v>
      </c>
      <c r="I91" s="1134">
        <v>5</v>
      </c>
      <c r="J91" s="1247">
        <f t="shared" si="8"/>
        <v>300</v>
      </c>
      <c r="K91" s="1166">
        <v>5</v>
      </c>
      <c r="L91" s="1247">
        <f t="shared" si="9"/>
        <v>300</v>
      </c>
      <c r="M91" s="1166">
        <v>5</v>
      </c>
      <c r="N91" s="1247">
        <f t="shared" si="10"/>
        <v>300</v>
      </c>
    </row>
    <row r="92" spans="1:14" s="1077" customFormat="1">
      <c r="A92" s="899">
        <v>43</v>
      </c>
      <c r="B92" s="1222" t="s">
        <v>286</v>
      </c>
      <c r="C92" s="1242">
        <f t="shared" si="6"/>
        <v>50</v>
      </c>
      <c r="D92" s="1229">
        <v>40</v>
      </c>
      <c r="E92" s="1229" t="s">
        <v>13</v>
      </c>
      <c r="F92" s="1237">
        <v>2000</v>
      </c>
      <c r="G92" s="1134">
        <v>5</v>
      </c>
      <c r="H92" s="1247">
        <f t="shared" si="7"/>
        <v>250</v>
      </c>
      <c r="I92" s="1134">
        <v>5</v>
      </c>
      <c r="J92" s="1247">
        <f t="shared" si="8"/>
        <v>250</v>
      </c>
      <c r="K92" s="1134">
        <v>5</v>
      </c>
      <c r="L92" s="1247">
        <f t="shared" si="9"/>
        <v>250</v>
      </c>
      <c r="M92" s="1134">
        <v>25</v>
      </c>
      <c r="N92" s="1247">
        <f t="shared" si="10"/>
        <v>1250</v>
      </c>
    </row>
    <row r="93" spans="1:14">
      <c r="A93" s="899">
        <v>44</v>
      </c>
      <c r="B93" s="1222" t="s">
        <v>919</v>
      </c>
      <c r="C93" s="1242">
        <f t="shared" si="6"/>
        <v>300</v>
      </c>
      <c r="D93" s="1229">
        <v>6</v>
      </c>
      <c r="E93" s="1229" t="s">
        <v>13</v>
      </c>
      <c r="F93" s="1237">
        <v>1800</v>
      </c>
      <c r="G93" s="1134">
        <v>2</v>
      </c>
      <c r="H93" s="1247">
        <f t="shared" si="7"/>
        <v>600</v>
      </c>
      <c r="I93" s="1134">
        <v>2</v>
      </c>
      <c r="J93" s="1247">
        <f t="shared" si="8"/>
        <v>600</v>
      </c>
      <c r="K93" s="1134">
        <v>2</v>
      </c>
      <c r="L93" s="1247">
        <f t="shared" si="9"/>
        <v>600</v>
      </c>
      <c r="M93" s="1134"/>
      <c r="N93" s="1247">
        <f t="shared" si="10"/>
        <v>0</v>
      </c>
    </row>
    <row r="94" spans="1:14" s="1077" customFormat="1">
      <c r="A94" s="899">
        <v>45</v>
      </c>
      <c r="B94" s="1222" t="s">
        <v>599</v>
      </c>
      <c r="C94" s="1242">
        <f t="shared" si="6"/>
        <v>450</v>
      </c>
      <c r="D94" s="1229">
        <v>1</v>
      </c>
      <c r="E94" s="1229" t="s">
        <v>542</v>
      </c>
      <c r="F94" s="1237">
        <v>450</v>
      </c>
      <c r="G94" s="1134">
        <v>1</v>
      </c>
      <c r="H94" s="1247">
        <f t="shared" si="7"/>
        <v>450</v>
      </c>
      <c r="I94" s="1134"/>
      <c r="J94" s="1247">
        <f t="shared" si="8"/>
        <v>0</v>
      </c>
      <c r="K94" s="1134"/>
      <c r="L94" s="1247">
        <f t="shared" si="9"/>
        <v>0</v>
      </c>
      <c r="M94" s="1134"/>
      <c r="N94" s="1247">
        <f t="shared" si="10"/>
        <v>0</v>
      </c>
    </row>
    <row r="95" spans="1:14" s="1077" customFormat="1">
      <c r="A95" s="899">
        <v>46</v>
      </c>
      <c r="B95" s="1222" t="s">
        <v>920</v>
      </c>
      <c r="C95" s="1242">
        <f t="shared" si="6"/>
        <v>200</v>
      </c>
      <c r="D95" s="1229">
        <v>4</v>
      </c>
      <c r="E95" s="1229" t="s">
        <v>283</v>
      </c>
      <c r="F95" s="1237">
        <v>800</v>
      </c>
      <c r="G95" s="1134"/>
      <c r="H95" s="1247">
        <f t="shared" si="7"/>
        <v>0</v>
      </c>
      <c r="I95" s="1134"/>
      <c r="J95" s="1247">
        <f t="shared" si="8"/>
        <v>0</v>
      </c>
      <c r="K95" s="1134">
        <v>2</v>
      </c>
      <c r="L95" s="1247">
        <f t="shared" si="9"/>
        <v>400</v>
      </c>
      <c r="M95" s="1134">
        <v>2</v>
      </c>
      <c r="N95" s="1247">
        <f t="shared" si="10"/>
        <v>400</v>
      </c>
    </row>
    <row r="96" spans="1:14" s="1077" customFormat="1">
      <c r="A96" s="899">
        <v>47</v>
      </c>
      <c r="B96" s="1222" t="s">
        <v>921</v>
      </c>
      <c r="C96" s="1242">
        <f t="shared" si="6"/>
        <v>75</v>
      </c>
      <c r="D96" s="1229">
        <v>4</v>
      </c>
      <c r="E96" s="1229" t="s">
        <v>938</v>
      </c>
      <c r="F96" s="1237">
        <v>300</v>
      </c>
      <c r="G96" s="1134">
        <v>1</v>
      </c>
      <c r="H96" s="1247">
        <f t="shared" si="7"/>
        <v>75</v>
      </c>
      <c r="I96" s="1134">
        <v>1</v>
      </c>
      <c r="J96" s="1247">
        <f t="shared" si="8"/>
        <v>75</v>
      </c>
      <c r="K96" s="1134">
        <v>1</v>
      </c>
      <c r="L96" s="1247">
        <f t="shared" si="9"/>
        <v>75</v>
      </c>
      <c r="M96" s="1134">
        <v>1</v>
      </c>
      <c r="N96" s="1247">
        <f t="shared" si="10"/>
        <v>75</v>
      </c>
    </row>
    <row r="97" spans="1:14" s="1077" customFormat="1">
      <c r="A97" s="899">
        <v>48</v>
      </c>
      <c r="B97" s="1224" t="s">
        <v>922</v>
      </c>
      <c r="C97" s="1242">
        <f t="shared" si="6"/>
        <v>23.75</v>
      </c>
      <c r="D97" s="1231">
        <v>8</v>
      </c>
      <c r="E97" s="1231" t="s">
        <v>135</v>
      </c>
      <c r="F97" s="1239">
        <v>190</v>
      </c>
      <c r="G97" s="1205">
        <v>8</v>
      </c>
      <c r="H97" s="1247">
        <f t="shared" si="7"/>
        <v>190</v>
      </c>
      <c r="I97" s="1205"/>
      <c r="J97" s="1247">
        <f t="shared" si="8"/>
        <v>0</v>
      </c>
      <c r="K97" s="1205"/>
      <c r="L97" s="1247">
        <f t="shared" si="9"/>
        <v>0</v>
      </c>
      <c r="M97" s="1205"/>
      <c r="N97" s="1247">
        <f t="shared" si="10"/>
        <v>0</v>
      </c>
    </row>
    <row r="98" spans="1:14" s="1077" customFormat="1">
      <c r="A98" s="899">
        <v>49</v>
      </c>
      <c r="B98" s="1222" t="s">
        <v>923</v>
      </c>
      <c r="C98" s="1242">
        <f t="shared" si="6"/>
        <v>1520</v>
      </c>
      <c r="D98" s="1156">
        <v>1</v>
      </c>
      <c r="E98" s="1156" t="s">
        <v>278</v>
      </c>
      <c r="F98" s="1237">
        <v>1520</v>
      </c>
      <c r="G98" s="1134">
        <v>1</v>
      </c>
      <c r="H98" s="1247">
        <f t="shared" si="7"/>
        <v>1520</v>
      </c>
      <c r="I98" s="1134"/>
      <c r="J98" s="1247">
        <f t="shared" si="8"/>
        <v>0</v>
      </c>
      <c r="K98" s="1134"/>
      <c r="L98" s="1247">
        <f t="shared" si="9"/>
        <v>0</v>
      </c>
      <c r="M98" s="1134"/>
      <c r="N98" s="1247">
        <f t="shared" si="10"/>
        <v>0</v>
      </c>
    </row>
    <row r="99" spans="1:14" s="1077" customFormat="1">
      <c r="A99" s="899">
        <v>50</v>
      </c>
      <c r="B99" s="1216" t="s">
        <v>924</v>
      </c>
      <c r="C99" s="1242">
        <f t="shared" si="6"/>
        <v>180</v>
      </c>
      <c r="D99" s="1227">
        <v>10</v>
      </c>
      <c r="E99" s="1227" t="s">
        <v>13</v>
      </c>
      <c r="F99" s="1234">
        <v>1800</v>
      </c>
      <c r="G99" s="1141">
        <v>10</v>
      </c>
      <c r="H99" s="1247">
        <f t="shared" si="7"/>
        <v>1800</v>
      </c>
      <c r="I99" s="1134"/>
      <c r="J99" s="1247">
        <f t="shared" si="8"/>
        <v>0</v>
      </c>
      <c r="K99" s="1134"/>
      <c r="L99" s="1247">
        <f t="shared" si="9"/>
        <v>0</v>
      </c>
      <c r="M99" s="1134"/>
      <c r="N99" s="1247">
        <f t="shared" si="10"/>
        <v>0</v>
      </c>
    </row>
    <row r="100" spans="1:14" ht="19.8">
      <c r="A100" s="899">
        <v>51</v>
      </c>
      <c r="B100" s="1225" t="s">
        <v>925</v>
      </c>
      <c r="C100" s="1242">
        <f t="shared" si="6"/>
        <v>2000</v>
      </c>
      <c r="D100" s="1158">
        <v>4</v>
      </c>
      <c r="E100" s="1158" t="s">
        <v>13</v>
      </c>
      <c r="F100" s="1240">
        <v>8000</v>
      </c>
      <c r="G100" s="1141">
        <v>2</v>
      </c>
      <c r="H100" s="1247">
        <f t="shared" si="7"/>
        <v>4000</v>
      </c>
      <c r="I100" s="1134"/>
      <c r="J100" s="1247">
        <f t="shared" si="8"/>
        <v>0</v>
      </c>
      <c r="K100" s="1134">
        <v>2</v>
      </c>
      <c r="L100" s="1247">
        <f t="shared" si="9"/>
        <v>4000</v>
      </c>
      <c r="M100" s="1134"/>
      <c r="N100" s="1247">
        <f t="shared" si="10"/>
        <v>0</v>
      </c>
    </row>
    <row r="101" spans="1:14" s="1077" customFormat="1">
      <c r="A101" s="899">
        <v>52</v>
      </c>
      <c r="B101" s="1217" t="s">
        <v>926</v>
      </c>
      <c r="C101" s="1242">
        <f t="shared" si="6"/>
        <v>700</v>
      </c>
      <c r="D101" s="1227">
        <v>1</v>
      </c>
      <c r="E101" s="1227" t="s">
        <v>175</v>
      </c>
      <c r="F101" s="1234">
        <v>700</v>
      </c>
      <c r="G101" s="1141">
        <v>1</v>
      </c>
      <c r="H101" s="1247">
        <f t="shared" si="7"/>
        <v>700</v>
      </c>
      <c r="I101" s="1134"/>
      <c r="J101" s="1247">
        <f t="shared" si="8"/>
        <v>0</v>
      </c>
      <c r="K101" s="1134"/>
      <c r="L101" s="1247">
        <f t="shared" si="9"/>
        <v>0</v>
      </c>
      <c r="M101" s="1134"/>
      <c r="N101" s="1247">
        <f t="shared" si="10"/>
        <v>0</v>
      </c>
    </row>
    <row r="102" spans="1:14" s="1077" customFormat="1">
      <c r="A102" s="899">
        <v>53</v>
      </c>
      <c r="B102" s="1217" t="s">
        <v>927</v>
      </c>
      <c r="C102" s="1242">
        <f t="shared" si="6"/>
        <v>168</v>
      </c>
      <c r="D102" s="1227">
        <v>40</v>
      </c>
      <c r="E102" s="1227" t="s">
        <v>37</v>
      </c>
      <c r="F102" s="1234">
        <v>6720</v>
      </c>
      <c r="G102" s="1141">
        <v>10</v>
      </c>
      <c r="H102" s="1247">
        <f t="shared" si="7"/>
        <v>1680</v>
      </c>
      <c r="I102" s="1134">
        <v>10</v>
      </c>
      <c r="J102" s="1247">
        <f t="shared" si="8"/>
        <v>1680</v>
      </c>
      <c r="K102" s="1134">
        <v>10</v>
      </c>
      <c r="L102" s="1247">
        <f t="shared" si="9"/>
        <v>1680</v>
      </c>
      <c r="M102" s="1134">
        <v>10</v>
      </c>
      <c r="N102" s="1247">
        <f t="shared" si="10"/>
        <v>1680</v>
      </c>
    </row>
    <row r="103" spans="1:14" s="1077" customFormat="1">
      <c r="A103" s="899">
        <v>54</v>
      </c>
      <c r="B103" s="1216" t="s">
        <v>928</v>
      </c>
      <c r="C103" s="1242">
        <f t="shared" si="6"/>
        <v>150</v>
      </c>
      <c r="D103" s="1227">
        <v>20</v>
      </c>
      <c r="E103" s="1227" t="s">
        <v>37</v>
      </c>
      <c r="F103" s="1234">
        <v>3000</v>
      </c>
      <c r="G103" s="1141">
        <v>5</v>
      </c>
      <c r="H103" s="1247">
        <f t="shared" si="7"/>
        <v>750</v>
      </c>
      <c r="I103" s="1134">
        <v>5</v>
      </c>
      <c r="J103" s="1247">
        <f t="shared" si="8"/>
        <v>750</v>
      </c>
      <c r="K103" s="1134">
        <v>5</v>
      </c>
      <c r="L103" s="1247">
        <f t="shared" si="9"/>
        <v>750</v>
      </c>
      <c r="M103" s="1134">
        <v>5</v>
      </c>
      <c r="N103" s="1247">
        <f t="shared" si="10"/>
        <v>750</v>
      </c>
    </row>
    <row r="104" spans="1:14" s="1077" customFormat="1">
      <c r="A104" s="899">
        <v>55</v>
      </c>
      <c r="B104" s="1218" t="s">
        <v>929</v>
      </c>
      <c r="C104" s="1242">
        <f t="shared" si="6"/>
        <v>144</v>
      </c>
      <c r="D104" s="1227">
        <v>40</v>
      </c>
      <c r="E104" s="1227" t="s">
        <v>37</v>
      </c>
      <c r="F104" s="1234">
        <v>5760</v>
      </c>
      <c r="G104" s="1141">
        <v>10</v>
      </c>
      <c r="H104" s="1247">
        <f t="shared" si="7"/>
        <v>1440</v>
      </c>
      <c r="I104" s="1134">
        <v>10</v>
      </c>
      <c r="J104" s="1247">
        <f t="shared" si="8"/>
        <v>1440</v>
      </c>
      <c r="K104" s="1134">
        <v>10</v>
      </c>
      <c r="L104" s="1247">
        <f t="shared" si="9"/>
        <v>1440</v>
      </c>
      <c r="M104" s="1134">
        <v>10</v>
      </c>
      <c r="N104" s="1247">
        <f t="shared" si="10"/>
        <v>1440</v>
      </c>
    </row>
    <row r="105" spans="1:14" ht="15" thickBot="1">
      <c r="A105" s="902">
        <v>56</v>
      </c>
      <c r="B105" s="1226" t="s">
        <v>930</v>
      </c>
      <c r="C105" s="1242">
        <f t="shared" si="6"/>
        <v>35</v>
      </c>
      <c r="D105" s="1232">
        <v>10</v>
      </c>
      <c r="E105" s="1233" t="s">
        <v>933</v>
      </c>
      <c r="F105" s="1241">
        <v>350</v>
      </c>
      <c r="G105" s="1244">
        <v>3</v>
      </c>
      <c r="H105" s="1247">
        <f t="shared" si="7"/>
        <v>105</v>
      </c>
      <c r="I105" s="1245">
        <v>2</v>
      </c>
      <c r="J105" s="1247">
        <f t="shared" si="8"/>
        <v>70</v>
      </c>
      <c r="K105" s="1245">
        <v>2</v>
      </c>
      <c r="L105" s="1247">
        <f t="shared" si="9"/>
        <v>70</v>
      </c>
      <c r="M105" s="1245">
        <v>3</v>
      </c>
      <c r="N105" s="1247">
        <f t="shared" si="10"/>
        <v>105</v>
      </c>
    </row>
    <row r="106" spans="1:14" s="1" customFormat="1">
      <c r="A106" s="902"/>
      <c r="B106" s="603"/>
      <c r="C106" s="904"/>
      <c r="D106" s="902"/>
      <c r="E106" s="902"/>
      <c r="F106" s="905"/>
      <c r="G106" s="909"/>
      <c r="H106" s="907"/>
      <c r="I106" s="906"/>
      <c r="J106" s="908"/>
      <c r="K106" s="906"/>
      <c r="L106" s="908"/>
      <c r="M106" s="906"/>
      <c r="N106" s="908"/>
    </row>
    <row r="107" spans="1:14" s="1" customFormat="1">
      <c r="A107" s="903" t="s">
        <v>16</v>
      </c>
      <c r="B107" s="603"/>
      <c r="C107" s="904"/>
      <c r="D107" s="902"/>
      <c r="E107" s="902"/>
      <c r="F107" s="905">
        <f>SUM(F50:F106)</f>
        <v>104223</v>
      </c>
      <c r="G107" s="906"/>
      <c r="H107" s="907">
        <f>SUM(H50:H106)</f>
        <v>32613</v>
      </c>
      <c r="I107" s="906"/>
      <c r="J107" s="908">
        <f>SUM(J50:J106)</f>
        <v>16804</v>
      </c>
      <c r="K107" s="906"/>
      <c r="L107" s="905">
        <f>SUM(L50:L106)</f>
        <v>36986</v>
      </c>
      <c r="M107" s="906"/>
      <c r="N107" s="907">
        <f>SUM(N50:N106)</f>
        <v>17820</v>
      </c>
    </row>
    <row r="109" spans="1:14">
      <c r="B109" s="2131" t="s">
        <v>345</v>
      </c>
      <c r="C109" s="2131"/>
      <c r="D109" s="2131"/>
      <c r="E109" s="2131"/>
      <c r="F109" s="2131"/>
      <c r="G109" s="900"/>
      <c r="H109" s="901"/>
      <c r="I109" s="901"/>
      <c r="J109" s="901"/>
      <c r="K109" s="901"/>
      <c r="L109" s="901"/>
      <c r="M109" s="901"/>
    </row>
    <row r="110" spans="1:14">
      <c r="B110" s="645"/>
      <c r="C110" s="645"/>
      <c r="D110" s="645"/>
      <c r="E110" s="645"/>
      <c r="F110" s="645"/>
      <c r="G110" s="900"/>
      <c r="H110" s="901"/>
      <c r="I110" s="901"/>
      <c r="J110" s="901"/>
      <c r="K110" s="901"/>
      <c r="L110" s="901"/>
      <c r="M110" s="901"/>
    </row>
    <row r="111" spans="1:14" ht="15" customHeight="1">
      <c r="B111" s="645"/>
      <c r="C111" s="645"/>
      <c r="D111" s="645"/>
      <c r="E111" s="645"/>
      <c r="F111" s="645"/>
      <c r="G111" s="900"/>
      <c r="H111" s="2132" t="s">
        <v>65</v>
      </c>
      <c r="I111" s="2132"/>
      <c r="J111" s="2133" t="s">
        <v>898</v>
      </c>
      <c r="K111" s="2133"/>
      <c r="L111" s="2133"/>
      <c r="M111" s="2133"/>
    </row>
    <row r="112" spans="1:14" ht="15" customHeight="1">
      <c r="B112" s="645"/>
      <c r="C112" s="645"/>
      <c r="D112" s="645"/>
      <c r="E112" s="645"/>
      <c r="F112" s="645"/>
      <c r="G112" s="900"/>
      <c r="H112" s="635"/>
      <c r="I112" s="632"/>
      <c r="J112" s="2117" t="s">
        <v>346</v>
      </c>
      <c r="K112" s="2117"/>
      <c r="L112" s="2117"/>
      <c r="M112" s="2117"/>
    </row>
  </sheetData>
  <mergeCells count="52">
    <mergeCell ref="H111:I111"/>
    <mergeCell ref="J111:M111"/>
    <mergeCell ref="J112:M112"/>
    <mergeCell ref="B109:F109"/>
    <mergeCell ref="A46:E46"/>
    <mergeCell ref="G46:H46"/>
    <mergeCell ref="I46:J46"/>
    <mergeCell ref="K46:N46"/>
    <mergeCell ref="A47:A49"/>
    <mergeCell ref="B47:B49"/>
    <mergeCell ref="C47:C49"/>
    <mergeCell ref="D47:E49"/>
    <mergeCell ref="F47:F49"/>
    <mergeCell ref="G47:N47"/>
    <mergeCell ref="G48:H48"/>
    <mergeCell ref="I48:J48"/>
    <mergeCell ref="K48:L48"/>
    <mergeCell ref="M48:N48"/>
    <mergeCell ref="A42:N42"/>
    <mergeCell ref="A44:B44"/>
    <mergeCell ref="C44:N44"/>
    <mergeCell ref="A45:E45"/>
    <mergeCell ref="F45:J45"/>
    <mergeCell ref="K45:N45"/>
    <mergeCell ref="A7:E7"/>
    <mergeCell ref="F7:J7"/>
    <mergeCell ref="K7:N7"/>
    <mergeCell ref="A39:N39"/>
    <mergeCell ref="A41:N41"/>
    <mergeCell ref="B34:F34"/>
    <mergeCell ref="H36:I36"/>
    <mergeCell ref="J36:M36"/>
    <mergeCell ref="A8:E8"/>
    <mergeCell ref="G8:H8"/>
    <mergeCell ref="I8:J8"/>
    <mergeCell ref="K8:N8"/>
    <mergeCell ref="A9:A11"/>
    <mergeCell ref="B9:B11"/>
    <mergeCell ref="C9:C11"/>
    <mergeCell ref="D9:E11"/>
    <mergeCell ref="A1:N1"/>
    <mergeCell ref="A3:N3"/>
    <mergeCell ref="A4:N4"/>
    <mergeCell ref="A6:B6"/>
    <mergeCell ref="C6:N6"/>
    <mergeCell ref="F9:F11"/>
    <mergeCell ref="G9:N9"/>
    <mergeCell ref="J37:M37"/>
    <mergeCell ref="G10:H10"/>
    <mergeCell ref="I10:J10"/>
    <mergeCell ref="K10:L10"/>
    <mergeCell ref="M10:N10"/>
  </mergeCells>
  <pageMargins left="0.7" right="0.7" top="0.75" bottom="0.75" header="0.3" footer="0.3"/>
  <pageSetup paperSize="5" scale="85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R99"/>
  <sheetViews>
    <sheetView topLeftCell="A76" workbookViewId="0">
      <selection activeCell="I97" sqref="I97"/>
    </sheetView>
  </sheetViews>
  <sheetFormatPr defaultRowHeight="14.4"/>
  <cols>
    <col min="5" max="5" width="14.5546875" customWidth="1"/>
    <col min="9" max="9" width="10.109375" customWidth="1"/>
    <col min="11" max="11" width="11.44140625" customWidth="1"/>
    <col min="13" max="13" width="13.33203125" customWidth="1"/>
    <col min="15" max="15" width="12.109375" customWidth="1"/>
    <col min="17" max="17" width="12.109375" customWidth="1"/>
    <col min="18" max="18" width="9.109375" customWidth="1"/>
  </cols>
  <sheetData>
    <row r="1" spans="1:18">
      <c r="A1" s="494"/>
      <c r="B1" s="655" t="s">
        <v>347</v>
      </c>
      <c r="C1" s="494"/>
      <c r="D1" s="494"/>
      <c r="E1" s="494"/>
      <c r="F1" s="494"/>
      <c r="G1" s="656"/>
      <c r="H1" s="656"/>
      <c r="I1" s="494"/>
      <c r="J1" s="656"/>
      <c r="K1" s="494"/>
      <c r="L1" s="494"/>
      <c r="M1" s="494"/>
      <c r="N1" s="494"/>
      <c r="O1" s="494"/>
      <c r="P1" s="494"/>
      <c r="Q1" s="494"/>
      <c r="R1" s="494"/>
    </row>
    <row r="2" spans="1:18">
      <c r="A2" s="2049" t="s">
        <v>19</v>
      </c>
      <c r="B2" s="2049"/>
      <c r="C2" s="2049"/>
      <c r="D2" s="2049"/>
      <c r="E2" s="2049"/>
      <c r="F2" s="2049"/>
      <c r="G2" s="2049"/>
      <c r="H2" s="2049"/>
      <c r="I2" s="2049"/>
      <c r="J2" s="2049"/>
      <c r="K2" s="2049"/>
      <c r="L2" s="2049"/>
      <c r="M2" s="2049"/>
      <c r="N2" s="2049"/>
      <c r="O2" s="2049"/>
      <c r="P2" s="2049"/>
      <c r="Q2" s="2049"/>
      <c r="R2" s="2049"/>
    </row>
    <row r="3" spans="1:18">
      <c r="A3" s="2049" t="s">
        <v>348</v>
      </c>
      <c r="B3" s="2049"/>
      <c r="C3" s="2049"/>
      <c r="D3" s="2049"/>
      <c r="E3" s="2049"/>
      <c r="F3" s="2049"/>
      <c r="G3" s="2049"/>
      <c r="H3" s="2049"/>
      <c r="I3" s="2049"/>
      <c r="J3" s="2049"/>
      <c r="K3" s="2049"/>
      <c r="L3" s="2049"/>
      <c r="M3" s="2049"/>
      <c r="N3" s="2049"/>
      <c r="O3" s="2049"/>
      <c r="P3" s="2049"/>
      <c r="Q3" s="2049"/>
      <c r="R3" s="2049"/>
    </row>
    <row r="4" spans="1:18">
      <c r="A4" s="494"/>
      <c r="B4" s="494"/>
      <c r="C4" s="494"/>
      <c r="D4" s="494"/>
      <c r="E4" s="494"/>
      <c r="F4" s="494"/>
      <c r="G4" s="656"/>
      <c r="H4" s="656"/>
      <c r="I4" s="494"/>
      <c r="J4" s="656"/>
      <c r="K4" s="494"/>
      <c r="L4" s="494"/>
      <c r="M4" s="494"/>
      <c r="N4" s="494"/>
      <c r="O4" s="494"/>
      <c r="P4" s="494"/>
      <c r="Q4" s="494"/>
      <c r="R4" s="494"/>
    </row>
    <row r="5" spans="1:18">
      <c r="A5" s="494"/>
      <c r="B5" s="494" t="s">
        <v>952</v>
      </c>
      <c r="C5" s="494"/>
      <c r="D5" s="494"/>
      <c r="E5" s="494"/>
      <c r="F5" s="494"/>
      <c r="G5" s="656"/>
      <c r="H5" s="656"/>
      <c r="I5" s="494"/>
      <c r="J5" s="656"/>
      <c r="K5" s="494"/>
      <c r="L5" s="494"/>
      <c r="M5" s="494"/>
      <c r="N5" s="494"/>
      <c r="O5" s="494"/>
      <c r="P5" s="494"/>
      <c r="Q5" s="494"/>
      <c r="R5" s="494"/>
    </row>
    <row r="6" spans="1:18">
      <c r="A6" s="655"/>
      <c r="B6" s="2147" t="s">
        <v>349</v>
      </c>
      <c r="C6" s="2148"/>
      <c r="D6" s="2148"/>
      <c r="E6" s="2148"/>
      <c r="F6" s="2148"/>
      <c r="G6" s="2149"/>
      <c r="H6" s="2150"/>
      <c r="I6" s="2151" t="s">
        <v>1</v>
      </c>
      <c r="J6" s="2152"/>
      <c r="K6" s="2151"/>
      <c r="L6" s="2151"/>
      <c r="M6" s="2151"/>
      <c r="N6" s="657" t="s">
        <v>350</v>
      </c>
      <c r="O6" s="658"/>
      <c r="P6" s="658"/>
      <c r="Q6" s="659"/>
      <c r="R6" s="655"/>
    </row>
    <row r="7" spans="1:18">
      <c r="A7" s="655"/>
      <c r="B7" s="2153" t="s">
        <v>351</v>
      </c>
      <c r="C7" s="2154"/>
      <c r="D7" s="2154"/>
      <c r="E7" s="2154"/>
      <c r="F7" s="2154"/>
      <c r="G7" s="2155"/>
      <c r="H7" s="2156"/>
      <c r="I7" s="660" t="s">
        <v>2</v>
      </c>
      <c r="J7" s="661" t="s">
        <v>352</v>
      </c>
      <c r="K7" s="660"/>
      <c r="L7" s="2157" t="s">
        <v>4</v>
      </c>
      <c r="M7" s="2158"/>
      <c r="N7" s="2153" t="s">
        <v>5</v>
      </c>
      <c r="O7" s="2154"/>
      <c r="P7" s="2154"/>
      <c r="Q7" s="2159"/>
      <c r="R7" s="655"/>
    </row>
    <row r="8" spans="1:18">
      <c r="A8" s="494"/>
      <c r="B8" s="2169" t="s">
        <v>128</v>
      </c>
      <c r="C8" s="2168" t="s">
        <v>6</v>
      </c>
      <c r="D8" s="2168"/>
      <c r="E8" s="2168"/>
      <c r="F8" s="2168" t="s">
        <v>7</v>
      </c>
      <c r="G8" s="2168" t="s">
        <v>28</v>
      </c>
      <c r="H8" s="2168"/>
      <c r="I8" s="2168" t="s">
        <v>8</v>
      </c>
      <c r="J8" s="2160" t="s">
        <v>353</v>
      </c>
      <c r="K8" s="2161"/>
      <c r="L8" s="2161"/>
      <c r="M8" s="2161"/>
      <c r="N8" s="2161"/>
      <c r="O8" s="2161"/>
      <c r="P8" s="2161"/>
      <c r="Q8" s="2162"/>
      <c r="R8" s="494"/>
    </row>
    <row r="9" spans="1:18">
      <c r="A9" s="494"/>
      <c r="B9" s="2169"/>
      <c r="C9" s="2168"/>
      <c r="D9" s="2168"/>
      <c r="E9" s="2168"/>
      <c r="F9" s="2168"/>
      <c r="G9" s="2168"/>
      <c r="H9" s="2168"/>
      <c r="I9" s="2168"/>
      <c r="J9" s="2168" t="s">
        <v>130</v>
      </c>
      <c r="K9" s="2168"/>
      <c r="L9" s="2168" t="s">
        <v>30</v>
      </c>
      <c r="M9" s="2168"/>
      <c r="N9" s="2168" t="s">
        <v>31</v>
      </c>
      <c r="O9" s="2168"/>
      <c r="P9" s="2168" t="s">
        <v>32</v>
      </c>
      <c r="Q9" s="2168"/>
      <c r="R9" s="494"/>
    </row>
    <row r="10" spans="1:18">
      <c r="A10" s="494"/>
      <c r="B10" s="2169"/>
      <c r="C10" s="2168"/>
      <c r="D10" s="2168"/>
      <c r="E10" s="2168"/>
      <c r="F10" s="2168"/>
      <c r="G10" s="2168"/>
      <c r="H10" s="2168"/>
      <c r="I10" s="2168"/>
      <c r="J10" s="662" t="s">
        <v>9</v>
      </c>
      <c r="K10" s="663" t="s">
        <v>10</v>
      </c>
      <c r="L10" s="663" t="s">
        <v>9</v>
      </c>
      <c r="M10" s="663" t="s">
        <v>10</v>
      </c>
      <c r="N10" s="663" t="s">
        <v>9</v>
      </c>
      <c r="O10" s="663" t="s">
        <v>10</v>
      </c>
      <c r="P10" s="663" t="s">
        <v>9</v>
      </c>
      <c r="Q10" s="663" t="s">
        <v>10</v>
      </c>
      <c r="R10" s="494"/>
    </row>
    <row r="11" spans="1:18">
      <c r="A11" s="494"/>
      <c r="B11" s="663"/>
      <c r="C11" s="2167"/>
      <c r="D11" s="2167"/>
      <c r="E11" s="2167"/>
      <c r="F11" s="663"/>
      <c r="G11" s="662"/>
      <c r="H11" s="662"/>
      <c r="I11" s="663"/>
      <c r="J11" s="662"/>
      <c r="K11" s="663"/>
      <c r="L11" s="663"/>
      <c r="M11" s="663"/>
      <c r="N11" s="663"/>
      <c r="O11" s="663"/>
      <c r="P11" s="663"/>
      <c r="Q11" s="663"/>
      <c r="R11" s="494"/>
    </row>
    <row r="12" spans="1:18">
      <c r="A12" s="494"/>
      <c r="B12" s="662">
        <v>1</v>
      </c>
      <c r="C12" s="2144" t="s">
        <v>955</v>
      </c>
      <c r="D12" s="2145"/>
      <c r="E12" s="2146"/>
      <c r="F12" s="1293">
        <f>I12/G12</f>
        <v>170</v>
      </c>
      <c r="G12" s="1160">
        <v>60</v>
      </c>
      <c r="H12" s="1287" t="s">
        <v>34</v>
      </c>
      <c r="I12" s="1292">
        <v>10200</v>
      </c>
      <c r="J12" s="1193">
        <v>10</v>
      </c>
      <c r="K12" s="666">
        <f>F12*J12</f>
        <v>1700</v>
      </c>
      <c r="L12" s="1193">
        <v>20</v>
      </c>
      <c r="M12" s="666">
        <f>F12*L12</f>
        <v>3400</v>
      </c>
      <c r="N12" s="1193">
        <v>20</v>
      </c>
      <c r="O12" s="666">
        <f>F12*N12</f>
        <v>3400</v>
      </c>
      <c r="P12" s="1193">
        <v>10</v>
      </c>
      <c r="Q12" s="666">
        <f>F12*P12</f>
        <v>1700</v>
      </c>
      <c r="R12" s="494"/>
    </row>
    <row r="13" spans="1:18">
      <c r="A13" s="494"/>
      <c r="B13" s="662">
        <v>2</v>
      </c>
      <c r="C13" s="2144" t="s">
        <v>956</v>
      </c>
      <c r="D13" s="2145"/>
      <c r="E13" s="2146"/>
      <c r="F13" s="1293">
        <f t="shared" ref="F13:F55" si="0">I13/G13</f>
        <v>190</v>
      </c>
      <c r="G13" s="1160">
        <v>60</v>
      </c>
      <c r="H13" s="1287" t="s">
        <v>34</v>
      </c>
      <c r="I13" s="1292">
        <v>11400</v>
      </c>
      <c r="J13" s="1193">
        <v>10</v>
      </c>
      <c r="K13" s="666">
        <f t="shared" ref="K13:K55" si="1">F13*J13</f>
        <v>1900</v>
      </c>
      <c r="L13" s="1193">
        <v>20</v>
      </c>
      <c r="M13" s="666">
        <f t="shared" ref="M13:M55" si="2">F13*L13</f>
        <v>3800</v>
      </c>
      <c r="N13" s="1193">
        <v>20</v>
      </c>
      <c r="O13" s="666">
        <f t="shared" ref="O13:O55" si="3">F13*N13</f>
        <v>3800</v>
      </c>
      <c r="P13" s="1193">
        <v>10</v>
      </c>
      <c r="Q13" s="666">
        <f t="shared" ref="Q13:Q55" si="4">F13*P13</f>
        <v>1900</v>
      </c>
      <c r="R13" s="494"/>
    </row>
    <row r="14" spans="1:18">
      <c r="A14" s="494"/>
      <c r="B14" s="662">
        <v>3</v>
      </c>
      <c r="C14" s="2144" t="s">
        <v>957</v>
      </c>
      <c r="D14" s="2145"/>
      <c r="E14" s="2146"/>
      <c r="F14" s="1293">
        <f t="shared" si="0"/>
        <v>240</v>
      </c>
      <c r="G14" s="1160">
        <v>2</v>
      </c>
      <c r="H14" s="1287" t="s">
        <v>14</v>
      </c>
      <c r="I14" s="1287">
        <v>480</v>
      </c>
      <c r="J14" s="1193">
        <v>1</v>
      </c>
      <c r="K14" s="666">
        <f t="shared" si="1"/>
        <v>240</v>
      </c>
      <c r="L14" s="1193"/>
      <c r="M14" s="666">
        <f t="shared" si="2"/>
        <v>0</v>
      </c>
      <c r="N14" s="1193">
        <v>1</v>
      </c>
      <c r="O14" s="666">
        <f t="shared" si="3"/>
        <v>240</v>
      </c>
      <c r="P14" s="1193"/>
      <c r="Q14" s="666">
        <f t="shared" si="4"/>
        <v>0</v>
      </c>
      <c r="R14" s="494"/>
    </row>
    <row r="15" spans="1:18">
      <c r="A15" s="494"/>
      <c r="B15" s="662">
        <v>4</v>
      </c>
      <c r="C15" s="2144" t="s">
        <v>958</v>
      </c>
      <c r="D15" s="2145"/>
      <c r="E15" s="2146"/>
      <c r="F15" s="1293">
        <f t="shared" si="0"/>
        <v>150</v>
      </c>
      <c r="G15" s="1160">
        <v>2</v>
      </c>
      <c r="H15" s="1287" t="s">
        <v>265</v>
      </c>
      <c r="I15" s="1287">
        <v>300</v>
      </c>
      <c r="J15" s="1193">
        <v>1</v>
      </c>
      <c r="K15" s="666">
        <f t="shared" si="1"/>
        <v>150</v>
      </c>
      <c r="L15" s="1193"/>
      <c r="M15" s="666">
        <f t="shared" si="2"/>
        <v>0</v>
      </c>
      <c r="N15" s="1193">
        <v>1</v>
      </c>
      <c r="O15" s="666">
        <f t="shared" si="3"/>
        <v>150</v>
      </c>
      <c r="P15" s="1193"/>
      <c r="Q15" s="666">
        <f t="shared" si="4"/>
        <v>0</v>
      </c>
      <c r="R15" s="494"/>
    </row>
    <row r="16" spans="1:18">
      <c r="A16" s="494"/>
      <c r="B16" s="662">
        <v>5</v>
      </c>
      <c r="C16" s="2144" t="s">
        <v>959</v>
      </c>
      <c r="D16" s="2145"/>
      <c r="E16" s="2146"/>
      <c r="F16" s="1293">
        <f t="shared" si="0"/>
        <v>15</v>
      </c>
      <c r="G16" s="1160">
        <v>15</v>
      </c>
      <c r="H16" s="1287" t="s">
        <v>120</v>
      </c>
      <c r="I16" s="1287">
        <v>225</v>
      </c>
      <c r="J16" s="1193"/>
      <c r="K16" s="666">
        <f t="shared" si="1"/>
        <v>0</v>
      </c>
      <c r="L16" s="1193"/>
      <c r="M16" s="666">
        <f t="shared" si="2"/>
        <v>0</v>
      </c>
      <c r="N16" s="1193">
        <v>15</v>
      </c>
      <c r="O16" s="666">
        <f t="shared" si="3"/>
        <v>225</v>
      </c>
      <c r="P16" s="1193"/>
      <c r="Q16" s="666">
        <f t="shared" si="4"/>
        <v>0</v>
      </c>
      <c r="R16" s="494"/>
    </row>
    <row r="17" spans="1:18">
      <c r="A17" s="494"/>
      <c r="B17" s="662">
        <v>6</v>
      </c>
      <c r="C17" s="2144" t="s">
        <v>960</v>
      </c>
      <c r="D17" s="2145"/>
      <c r="E17" s="2146"/>
      <c r="F17" s="1293">
        <f t="shared" si="0"/>
        <v>4.5</v>
      </c>
      <c r="G17" s="1160">
        <v>40</v>
      </c>
      <c r="H17" s="1287" t="s">
        <v>120</v>
      </c>
      <c r="I17" s="1287">
        <v>180</v>
      </c>
      <c r="J17" s="1193">
        <v>10</v>
      </c>
      <c r="K17" s="666">
        <f t="shared" si="1"/>
        <v>45</v>
      </c>
      <c r="L17" s="1193">
        <v>10</v>
      </c>
      <c r="M17" s="666">
        <f t="shared" si="2"/>
        <v>45</v>
      </c>
      <c r="N17" s="1193">
        <v>10</v>
      </c>
      <c r="O17" s="666">
        <f t="shared" si="3"/>
        <v>45</v>
      </c>
      <c r="P17" s="1193">
        <v>10</v>
      </c>
      <c r="Q17" s="666">
        <f t="shared" si="4"/>
        <v>45</v>
      </c>
      <c r="R17" s="494"/>
    </row>
    <row r="18" spans="1:18">
      <c r="A18" s="494"/>
      <c r="B18" s="662">
        <v>7</v>
      </c>
      <c r="C18" s="2144" t="s">
        <v>961</v>
      </c>
      <c r="D18" s="2145"/>
      <c r="E18" s="2146"/>
      <c r="F18" s="1293">
        <f t="shared" si="0"/>
        <v>3</v>
      </c>
      <c r="G18" s="1160">
        <v>40</v>
      </c>
      <c r="H18" s="1287" t="s">
        <v>120</v>
      </c>
      <c r="I18" s="1287">
        <v>120</v>
      </c>
      <c r="J18" s="1193">
        <v>10</v>
      </c>
      <c r="K18" s="666">
        <f t="shared" si="1"/>
        <v>30</v>
      </c>
      <c r="L18" s="1193">
        <v>10</v>
      </c>
      <c r="M18" s="666">
        <f t="shared" si="2"/>
        <v>30</v>
      </c>
      <c r="N18" s="1193">
        <v>10</v>
      </c>
      <c r="O18" s="666">
        <f t="shared" si="3"/>
        <v>30</v>
      </c>
      <c r="P18" s="1193">
        <v>10</v>
      </c>
      <c r="Q18" s="666">
        <f t="shared" si="4"/>
        <v>30</v>
      </c>
      <c r="R18" s="494"/>
    </row>
    <row r="19" spans="1:18">
      <c r="A19" s="494"/>
      <c r="B19" s="662">
        <v>8</v>
      </c>
      <c r="C19" s="2144" t="s">
        <v>962</v>
      </c>
      <c r="D19" s="2145"/>
      <c r="E19" s="2146"/>
      <c r="F19" s="1293">
        <f t="shared" si="0"/>
        <v>12</v>
      </c>
      <c r="G19" s="1160">
        <v>20</v>
      </c>
      <c r="H19" s="1287" t="s">
        <v>120</v>
      </c>
      <c r="I19" s="1287">
        <v>240</v>
      </c>
      <c r="J19" s="1193">
        <v>5</v>
      </c>
      <c r="K19" s="666">
        <f t="shared" si="1"/>
        <v>60</v>
      </c>
      <c r="L19" s="1193">
        <v>5</v>
      </c>
      <c r="M19" s="666">
        <f t="shared" si="2"/>
        <v>60</v>
      </c>
      <c r="N19" s="1193">
        <v>5</v>
      </c>
      <c r="O19" s="666">
        <f t="shared" si="3"/>
        <v>60</v>
      </c>
      <c r="P19" s="1193">
        <v>5</v>
      </c>
      <c r="Q19" s="666">
        <f t="shared" si="4"/>
        <v>60</v>
      </c>
      <c r="R19" s="494"/>
    </row>
    <row r="20" spans="1:18">
      <c r="A20" s="494"/>
      <c r="B20" s="662">
        <v>9</v>
      </c>
      <c r="C20" s="2144" t="s">
        <v>963</v>
      </c>
      <c r="D20" s="2145"/>
      <c r="E20" s="2146"/>
      <c r="F20" s="1293">
        <f t="shared" si="0"/>
        <v>12</v>
      </c>
      <c r="G20" s="1160">
        <v>20</v>
      </c>
      <c r="H20" s="1287" t="s">
        <v>120</v>
      </c>
      <c r="I20" s="1287">
        <v>240</v>
      </c>
      <c r="J20" s="1193">
        <v>10</v>
      </c>
      <c r="K20" s="666">
        <f t="shared" si="1"/>
        <v>120</v>
      </c>
      <c r="L20" s="1193"/>
      <c r="M20" s="666">
        <f t="shared" si="2"/>
        <v>0</v>
      </c>
      <c r="N20" s="1193">
        <v>10</v>
      </c>
      <c r="O20" s="666">
        <f t="shared" si="3"/>
        <v>120</v>
      </c>
      <c r="P20" s="1193"/>
      <c r="Q20" s="666">
        <f t="shared" si="4"/>
        <v>0</v>
      </c>
      <c r="R20" s="494"/>
    </row>
    <row r="21" spans="1:18">
      <c r="A21" s="494"/>
      <c r="B21" s="662">
        <v>10</v>
      </c>
      <c r="C21" s="2144" t="s">
        <v>964</v>
      </c>
      <c r="D21" s="2145"/>
      <c r="E21" s="2146"/>
      <c r="F21" s="1293">
        <f t="shared" si="0"/>
        <v>2</v>
      </c>
      <c r="G21" s="1160">
        <v>20</v>
      </c>
      <c r="H21" s="1287" t="s">
        <v>120</v>
      </c>
      <c r="I21" s="1287">
        <v>40</v>
      </c>
      <c r="J21" s="1193">
        <v>10</v>
      </c>
      <c r="K21" s="666">
        <f t="shared" si="1"/>
        <v>20</v>
      </c>
      <c r="L21" s="1193"/>
      <c r="M21" s="666">
        <f t="shared" si="2"/>
        <v>0</v>
      </c>
      <c r="N21" s="1193">
        <v>10</v>
      </c>
      <c r="O21" s="666">
        <f t="shared" si="3"/>
        <v>20</v>
      </c>
      <c r="P21" s="1193"/>
      <c r="Q21" s="666">
        <f t="shared" si="4"/>
        <v>0</v>
      </c>
      <c r="R21" s="494"/>
    </row>
    <row r="22" spans="1:18">
      <c r="A22" s="494"/>
      <c r="B22" s="662">
        <v>11</v>
      </c>
      <c r="C22" s="2144" t="s">
        <v>965</v>
      </c>
      <c r="D22" s="2145"/>
      <c r="E22" s="2146"/>
      <c r="F22" s="1293">
        <f t="shared" si="0"/>
        <v>3</v>
      </c>
      <c r="G22" s="1160">
        <v>20</v>
      </c>
      <c r="H22" s="1287" t="s">
        <v>120</v>
      </c>
      <c r="I22" s="1287">
        <v>60</v>
      </c>
      <c r="J22" s="1193">
        <v>10</v>
      </c>
      <c r="K22" s="666">
        <f t="shared" si="1"/>
        <v>30</v>
      </c>
      <c r="L22" s="1193"/>
      <c r="M22" s="666">
        <f t="shared" si="2"/>
        <v>0</v>
      </c>
      <c r="N22" s="1193">
        <v>10</v>
      </c>
      <c r="O22" s="666">
        <f t="shared" si="3"/>
        <v>30</v>
      </c>
      <c r="P22" s="1193"/>
      <c r="Q22" s="666">
        <f t="shared" si="4"/>
        <v>0</v>
      </c>
      <c r="R22" s="494"/>
    </row>
    <row r="23" spans="1:18">
      <c r="A23" s="494"/>
      <c r="B23" s="662">
        <v>12</v>
      </c>
      <c r="C23" s="2144" t="s">
        <v>966</v>
      </c>
      <c r="D23" s="2145"/>
      <c r="E23" s="2146"/>
      <c r="F23" s="1293">
        <f t="shared" si="0"/>
        <v>35</v>
      </c>
      <c r="G23" s="1160">
        <v>6</v>
      </c>
      <c r="H23" s="1287" t="s">
        <v>14</v>
      </c>
      <c r="I23" s="1287">
        <v>210</v>
      </c>
      <c r="J23" s="1193">
        <v>2</v>
      </c>
      <c r="K23" s="666">
        <f t="shared" si="1"/>
        <v>70</v>
      </c>
      <c r="L23" s="1193">
        <v>2</v>
      </c>
      <c r="M23" s="666">
        <f t="shared" si="2"/>
        <v>70</v>
      </c>
      <c r="N23" s="1193"/>
      <c r="O23" s="666">
        <f t="shared" si="3"/>
        <v>0</v>
      </c>
      <c r="P23" s="1193">
        <v>2</v>
      </c>
      <c r="Q23" s="666">
        <f t="shared" si="4"/>
        <v>70</v>
      </c>
      <c r="R23" s="494"/>
    </row>
    <row r="24" spans="1:18">
      <c r="A24" s="494"/>
      <c r="B24" s="662">
        <v>13</v>
      </c>
      <c r="C24" s="2144" t="s">
        <v>967</v>
      </c>
      <c r="D24" s="2145"/>
      <c r="E24" s="2146"/>
      <c r="F24" s="1293">
        <f t="shared" si="0"/>
        <v>300</v>
      </c>
      <c r="G24" s="1160">
        <v>2</v>
      </c>
      <c r="H24" s="1287" t="s">
        <v>120</v>
      </c>
      <c r="I24" s="1287">
        <v>600</v>
      </c>
      <c r="J24" s="1193">
        <v>2</v>
      </c>
      <c r="K24" s="666">
        <f t="shared" si="1"/>
        <v>600</v>
      </c>
      <c r="L24" s="1193"/>
      <c r="M24" s="666">
        <f t="shared" si="2"/>
        <v>0</v>
      </c>
      <c r="N24" s="1193"/>
      <c r="O24" s="666">
        <f t="shared" si="3"/>
        <v>0</v>
      </c>
      <c r="P24" s="1193"/>
      <c r="Q24" s="666">
        <f t="shared" si="4"/>
        <v>0</v>
      </c>
      <c r="R24" s="494"/>
    </row>
    <row r="25" spans="1:18">
      <c r="A25" s="494"/>
      <c r="B25" s="662">
        <v>14</v>
      </c>
      <c r="C25" s="2144" t="s">
        <v>968</v>
      </c>
      <c r="D25" s="2145"/>
      <c r="E25" s="2146"/>
      <c r="F25" s="1293">
        <f t="shared" si="0"/>
        <v>350</v>
      </c>
      <c r="G25" s="1160">
        <v>8</v>
      </c>
      <c r="H25" s="1287" t="s">
        <v>491</v>
      </c>
      <c r="I25" s="1292">
        <v>2800</v>
      </c>
      <c r="J25" s="1193">
        <v>4</v>
      </c>
      <c r="K25" s="666">
        <f t="shared" si="1"/>
        <v>1400</v>
      </c>
      <c r="L25" s="1193"/>
      <c r="M25" s="666">
        <f t="shared" si="2"/>
        <v>0</v>
      </c>
      <c r="N25" s="1193">
        <v>4</v>
      </c>
      <c r="O25" s="666">
        <f t="shared" si="3"/>
        <v>1400</v>
      </c>
      <c r="P25" s="1193"/>
      <c r="Q25" s="666">
        <f t="shared" si="4"/>
        <v>0</v>
      </c>
      <c r="R25" s="494"/>
    </row>
    <row r="26" spans="1:18">
      <c r="A26" s="494"/>
      <c r="B26" s="662">
        <v>15</v>
      </c>
      <c r="C26" s="2144" t="s">
        <v>969</v>
      </c>
      <c r="D26" s="2145"/>
      <c r="E26" s="2146"/>
      <c r="F26" s="1293">
        <f t="shared" si="0"/>
        <v>350</v>
      </c>
      <c r="G26" s="1160">
        <v>12</v>
      </c>
      <c r="H26" s="1287" t="s">
        <v>491</v>
      </c>
      <c r="I26" s="1292">
        <v>4200</v>
      </c>
      <c r="J26" s="1193">
        <v>6</v>
      </c>
      <c r="K26" s="666">
        <f t="shared" si="1"/>
        <v>2100</v>
      </c>
      <c r="L26" s="1193"/>
      <c r="M26" s="666">
        <f t="shared" si="2"/>
        <v>0</v>
      </c>
      <c r="N26" s="1193">
        <v>6</v>
      </c>
      <c r="O26" s="666">
        <f t="shared" si="3"/>
        <v>2100</v>
      </c>
      <c r="P26" s="1193"/>
      <c r="Q26" s="666">
        <f t="shared" si="4"/>
        <v>0</v>
      </c>
      <c r="R26" s="494"/>
    </row>
    <row r="27" spans="1:18">
      <c r="A27" s="494"/>
      <c r="B27" s="662">
        <v>16</v>
      </c>
      <c r="C27" s="2144" t="s">
        <v>970</v>
      </c>
      <c r="D27" s="2145"/>
      <c r="E27" s="2146"/>
      <c r="F27" s="1293">
        <f t="shared" si="0"/>
        <v>50</v>
      </c>
      <c r="G27" s="1160">
        <v>2</v>
      </c>
      <c r="H27" s="1287" t="s">
        <v>120</v>
      </c>
      <c r="I27" s="1287">
        <v>100</v>
      </c>
      <c r="J27" s="1193">
        <v>1</v>
      </c>
      <c r="K27" s="666">
        <f t="shared" si="1"/>
        <v>50</v>
      </c>
      <c r="L27" s="1193"/>
      <c r="M27" s="666">
        <f t="shared" si="2"/>
        <v>0</v>
      </c>
      <c r="N27" s="1193">
        <v>1</v>
      </c>
      <c r="O27" s="666">
        <f t="shared" si="3"/>
        <v>50</v>
      </c>
      <c r="P27" s="1193"/>
      <c r="Q27" s="666">
        <f t="shared" si="4"/>
        <v>0</v>
      </c>
      <c r="R27" s="494"/>
    </row>
    <row r="28" spans="1:18">
      <c r="A28" s="494"/>
      <c r="B28" s="662">
        <v>17</v>
      </c>
      <c r="C28" s="2144" t="s">
        <v>971</v>
      </c>
      <c r="D28" s="2145"/>
      <c r="E28" s="2146"/>
      <c r="F28" s="1293">
        <f t="shared" si="0"/>
        <v>25</v>
      </c>
      <c r="G28" s="1160">
        <v>4</v>
      </c>
      <c r="H28" s="1287" t="s">
        <v>14</v>
      </c>
      <c r="I28" s="1287">
        <v>100</v>
      </c>
      <c r="J28" s="1193">
        <v>2</v>
      </c>
      <c r="K28" s="666">
        <f t="shared" si="1"/>
        <v>50</v>
      </c>
      <c r="L28" s="1193"/>
      <c r="M28" s="666">
        <f t="shared" si="2"/>
        <v>0</v>
      </c>
      <c r="N28" s="1193">
        <v>2</v>
      </c>
      <c r="O28" s="666">
        <f t="shared" si="3"/>
        <v>50</v>
      </c>
      <c r="P28" s="1193"/>
      <c r="Q28" s="666">
        <f t="shared" si="4"/>
        <v>0</v>
      </c>
      <c r="R28" s="494"/>
    </row>
    <row r="29" spans="1:18" s="1111" customFormat="1">
      <c r="A29" s="494"/>
      <c r="B29" s="1108">
        <v>18</v>
      </c>
      <c r="C29" s="2144" t="s">
        <v>972</v>
      </c>
      <c r="D29" s="2145"/>
      <c r="E29" s="2146"/>
      <c r="F29" s="1293">
        <f t="shared" si="0"/>
        <v>18</v>
      </c>
      <c r="G29" s="1160">
        <v>4</v>
      </c>
      <c r="H29" s="1287" t="s">
        <v>14</v>
      </c>
      <c r="I29" s="1287">
        <v>72</v>
      </c>
      <c r="J29" s="1193">
        <v>2</v>
      </c>
      <c r="K29" s="666">
        <f t="shared" si="1"/>
        <v>36</v>
      </c>
      <c r="L29" s="1193"/>
      <c r="M29" s="666">
        <f t="shared" si="2"/>
        <v>0</v>
      </c>
      <c r="N29" s="1193">
        <v>2</v>
      </c>
      <c r="O29" s="666">
        <f t="shared" si="3"/>
        <v>36</v>
      </c>
      <c r="P29" s="1193"/>
      <c r="Q29" s="666">
        <f t="shared" si="4"/>
        <v>0</v>
      </c>
      <c r="R29" s="494"/>
    </row>
    <row r="30" spans="1:18" s="1111" customFormat="1">
      <c r="A30" s="494"/>
      <c r="B30" s="1108">
        <v>19</v>
      </c>
      <c r="C30" s="2144" t="s">
        <v>973</v>
      </c>
      <c r="D30" s="2145"/>
      <c r="E30" s="2146"/>
      <c r="F30" s="1293">
        <f t="shared" si="0"/>
        <v>15</v>
      </c>
      <c r="G30" s="1160">
        <v>10</v>
      </c>
      <c r="H30" s="1287" t="s">
        <v>120</v>
      </c>
      <c r="I30" s="1287">
        <v>150</v>
      </c>
      <c r="J30" s="1193">
        <v>5</v>
      </c>
      <c r="K30" s="666">
        <f t="shared" si="1"/>
        <v>75</v>
      </c>
      <c r="L30" s="1193"/>
      <c r="M30" s="666">
        <f t="shared" si="2"/>
        <v>0</v>
      </c>
      <c r="N30" s="1193">
        <v>5</v>
      </c>
      <c r="O30" s="666">
        <f t="shared" si="3"/>
        <v>75</v>
      </c>
      <c r="P30" s="1193"/>
      <c r="Q30" s="666">
        <f t="shared" si="4"/>
        <v>0</v>
      </c>
      <c r="R30" s="494"/>
    </row>
    <row r="31" spans="1:18" s="1111" customFormat="1">
      <c r="A31" s="494"/>
      <c r="B31" s="1108">
        <v>20</v>
      </c>
      <c r="C31" s="2144" t="s">
        <v>974</v>
      </c>
      <c r="D31" s="2145"/>
      <c r="E31" s="2146"/>
      <c r="F31" s="1293">
        <f t="shared" si="0"/>
        <v>75</v>
      </c>
      <c r="G31" s="1160">
        <v>20</v>
      </c>
      <c r="H31" s="1287" t="s">
        <v>120</v>
      </c>
      <c r="I31" s="1292">
        <v>1500</v>
      </c>
      <c r="J31" s="1193">
        <v>10</v>
      </c>
      <c r="K31" s="666">
        <f t="shared" si="1"/>
        <v>750</v>
      </c>
      <c r="L31" s="1193"/>
      <c r="M31" s="666">
        <f t="shared" si="2"/>
        <v>0</v>
      </c>
      <c r="N31" s="1193">
        <v>10</v>
      </c>
      <c r="O31" s="666">
        <f t="shared" si="3"/>
        <v>750</v>
      </c>
      <c r="P31" s="1193"/>
      <c r="Q31" s="666">
        <f t="shared" si="4"/>
        <v>0</v>
      </c>
      <c r="R31" s="494"/>
    </row>
    <row r="32" spans="1:18" s="1111" customFormat="1">
      <c r="A32" s="494"/>
      <c r="B32" s="1108">
        <v>21</v>
      </c>
      <c r="C32" s="2144" t="s">
        <v>975</v>
      </c>
      <c r="D32" s="2145"/>
      <c r="E32" s="2146"/>
      <c r="F32" s="1293">
        <f t="shared" si="0"/>
        <v>40</v>
      </c>
      <c r="G32" s="1160">
        <v>40</v>
      </c>
      <c r="H32" s="1287" t="s">
        <v>120</v>
      </c>
      <c r="I32" s="1292">
        <v>1600</v>
      </c>
      <c r="J32" s="1193">
        <v>20</v>
      </c>
      <c r="K32" s="666">
        <f t="shared" si="1"/>
        <v>800</v>
      </c>
      <c r="L32" s="1193"/>
      <c r="M32" s="666">
        <f t="shared" si="2"/>
        <v>0</v>
      </c>
      <c r="N32" s="1193">
        <v>20</v>
      </c>
      <c r="O32" s="666">
        <f t="shared" si="3"/>
        <v>800</v>
      </c>
      <c r="P32" s="1193"/>
      <c r="Q32" s="666">
        <f t="shared" si="4"/>
        <v>0</v>
      </c>
      <c r="R32" s="494"/>
    </row>
    <row r="33" spans="1:18" s="1111" customFormat="1">
      <c r="A33" s="494"/>
      <c r="B33" s="1108">
        <v>22</v>
      </c>
      <c r="C33" s="2144" t="s">
        <v>976</v>
      </c>
      <c r="D33" s="2145"/>
      <c r="E33" s="2146"/>
      <c r="F33" s="1293">
        <f t="shared" si="0"/>
        <v>50</v>
      </c>
      <c r="G33" s="1160">
        <v>10</v>
      </c>
      <c r="H33" s="1287" t="s">
        <v>120</v>
      </c>
      <c r="I33" s="1287">
        <v>500</v>
      </c>
      <c r="J33" s="1193">
        <v>5</v>
      </c>
      <c r="K33" s="666">
        <f t="shared" si="1"/>
        <v>250</v>
      </c>
      <c r="L33" s="1193"/>
      <c r="M33" s="666">
        <f t="shared" si="2"/>
        <v>0</v>
      </c>
      <c r="N33" s="1193">
        <v>5</v>
      </c>
      <c r="O33" s="666">
        <f t="shared" si="3"/>
        <v>250</v>
      </c>
      <c r="P33" s="1193"/>
      <c r="Q33" s="666">
        <f t="shared" si="4"/>
        <v>0</v>
      </c>
      <c r="R33" s="494"/>
    </row>
    <row r="34" spans="1:18" s="1111" customFormat="1">
      <c r="A34" s="494"/>
      <c r="B34" s="1108">
        <v>23</v>
      </c>
      <c r="C34" s="2144" t="s">
        <v>977</v>
      </c>
      <c r="D34" s="2145"/>
      <c r="E34" s="2146"/>
      <c r="F34" s="1293">
        <f t="shared" si="0"/>
        <v>35</v>
      </c>
      <c r="G34" s="1160">
        <v>4</v>
      </c>
      <c r="H34" s="1287" t="s">
        <v>14</v>
      </c>
      <c r="I34" s="1287">
        <v>140</v>
      </c>
      <c r="J34" s="1193">
        <v>2</v>
      </c>
      <c r="K34" s="666">
        <f t="shared" si="1"/>
        <v>70</v>
      </c>
      <c r="L34" s="1193"/>
      <c r="M34" s="666">
        <f t="shared" si="2"/>
        <v>0</v>
      </c>
      <c r="N34" s="1193">
        <v>2</v>
      </c>
      <c r="O34" s="666">
        <f t="shared" si="3"/>
        <v>70</v>
      </c>
      <c r="P34" s="1193"/>
      <c r="Q34" s="666">
        <f t="shared" si="4"/>
        <v>0</v>
      </c>
      <c r="R34" s="494"/>
    </row>
    <row r="35" spans="1:18" s="1111" customFormat="1">
      <c r="A35" s="494"/>
      <c r="B35" s="1108">
        <v>24</v>
      </c>
      <c r="C35" s="2144" t="s">
        <v>978</v>
      </c>
      <c r="D35" s="2145"/>
      <c r="E35" s="2146"/>
      <c r="F35" s="1293">
        <f t="shared" si="0"/>
        <v>840</v>
      </c>
      <c r="G35" s="1160">
        <v>1</v>
      </c>
      <c r="H35" s="1287" t="s">
        <v>161</v>
      </c>
      <c r="I35" s="1287">
        <v>840</v>
      </c>
      <c r="J35" s="1193">
        <v>1</v>
      </c>
      <c r="K35" s="666">
        <f t="shared" si="1"/>
        <v>840</v>
      </c>
      <c r="L35" s="1193"/>
      <c r="M35" s="666">
        <f t="shared" si="2"/>
        <v>0</v>
      </c>
      <c r="N35" s="1193"/>
      <c r="O35" s="666">
        <f t="shared" si="3"/>
        <v>0</v>
      </c>
      <c r="P35" s="1193"/>
      <c r="Q35" s="666">
        <f t="shared" si="4"/>
        <v>0</v>
      </c>
      <c r="R35" s="494"/>
    </row>
    <row r="36" spans="1:18" s="1111" customFormat="1">
      <c r="A36" s="494"/>
      <c r="B36" s="1108">
        <v>25</v>
      </c>
      <c r="C36" s="2144" t="s">
        <v>979</v>
      </c>
      <c r="D36" s="2145"/>
      <c r="E36" s="2146"/>
      <c r="F36" s="1293">
        <f t="shared" si="0"/>
        <v>35</v>
      </c>
      <c r="G36" s="1160">
        <v>4</v>
      </c>
      <c r="H36" s="1287" t="s">
        <v>120</v>
      </c>
      <c r="I36" s="1287">
        <v>140</v>
      </c>
      <c r="J36" s="1193">
        <v>2</v>
      </c>
      <c r="K36" s="666">
        <f t="shared" si="1"/>
        <v>70</v>
      </c>
      <c r="L36" s="1193"/>
      <c r="M36" s="666">
        <f t="shared" si="2"/>
        <v>0</v>
      </c>
      <c r="N36" s="1193">
        <v>2</v>
      </c>
      <c r="O36" s="666">
        <f t="shared" si="3"/>
        <v>70</v>
      </c>
      <c r="P36" s="1193"/>
      <c r="Q36" s="666">
        <f t="shared" si="4"/>
        <v>0</v>
      </c>
      <c r="R36" s="494"/>
    </row>
    <row r="37" spans="1:18" s="1111" customFormat="1">
      <c r="A37" s="494"/>
      <c r="B37" s="1108">
        <v>26</v>
      </c>
      <c r="C37" s="2144" t="s">
        <v>980</v>
      </c>
      <c r="D37" s="2145"/>
      <c r="E37" s="2146"/>
      <c r="F37" s="1293">
        <f t="shared" si="0"/>
        <v>185</v>
      </c>
      <c r="G37" s="1160">
        <v>1</v>
      </c>
      <c r="H37" s="1287" t="s">
        <v>192</v>
      </c>
      <c r="I37" s="1287">
        <v>185</v>
      </c>
      <c r="J37" s="1193">
        <v>1</v>
      </c>
      <c r="K37" s="666">
        <f t="shared" si="1"/>
        <v>185</v>
      </c>
      <c r="L37" s="1193"/>
      <c r="M37" s="666">
        <f t="shared" si="2"/>
        <v>0</v>
      </c>
      <c r="N37" s="1193"/>
      <c r="O37" s="666">
        <f t="shared" si="3"/>
        <v>0</v>
      </c>
      <c r="P37" s="1193"/>
      <c r="Q37" s="666">
        <f t="shared" si="4"/>
        <v>0</v>
      </c>
      <c r="R37" s="494"/>
    </row>
    <row r="38" spans="1:18" s="1111" customFormat="1">
      <c r="A38" s="494"/>
      <c r="B38" s="1108">
        <v>27</v>
      </c>
      <c r="C38" s="2144" t="s">
        <v>981</v>
      </c>
      <c r="D38" s="2145"/>
      <c r="E38" s="2146"/>
      <c r="F38" s="1293">
        <f t="shared" si="0"/>
        <v>40</v>
      </c>
      <c r="G38" s="1160">
        <v>10</v>
      </c>
      <c r="H38" s="1287" t="s">
        <v>37</v>
      </c>
      <c r="I38" s="1287">
        <v>400</v>
      </c>
      <c r="J38" s="1193">
        <v>5</v>
      </c>
      <c r="K38" s="666">
        <f t="shared" si="1"/>
        <v>200</v>
      </c>
      <c r="L38" s="1193"/>
      <c r="M38" s="666">
        <f t="shared" si="2"/>
        <v>0</v>
      </c>
      <c r="N38" s="1193">
        <v>5</v>
      </c>
      <c r="O38" s="666">
        <f t="shared" si="3"/>
        <v>200</v>
      </c>
      <c r="P38" s="1193"/>
      <c r="Q38" s="666">
        <f t="shared" si="4"/>
        <v>0</v>
      </c>
      <c r="R38" s="494"/>
    </row>
    <row r="39" spans="1:18" s="1111" customFormat="1">
      <c r="A39" s="494"/>
      <c r="B39" s="1108">
        <v>28</v>
      </c>
      <c r="C39" s="1289" t="s">
        <v>982</v>
      </c>
      <c r="D39" s="1290"/>
      <c r="E39" s="1291"/>
      <c r="F39" s="1293">
        <f t="shared" si="0"/>
        <v>350</v>
      </c>
      <c r="G39" s="1160">
        <v>1</v>
      </c>
      <c r="H39" s="1287" t="s">
        <v>192</v>
      </c>
      <c r="I39" s="1287">
        <v>350</v>
      </c>
      <c r="J39" s="1193">
        <v>1</v>
      </c>
      <c r="K39" s="666">
        <f t="shared" si="1"/>
        <v>350</v>
      </c>
      <c r="L39" s="1193"/>
      <c r="M39" s="666">
        <f t="shared" si="2"/>
        <v>0</v>
      </c>
      <c r="N39" s="1193"/>
      <c r="O39" s="666">
        <f t="shared" si="3"/>
        <v>0</v>
      </c>
      <c r="P39" s="1193"/>
      <c r="Q39" s="666">
        <f t="shared" si="4"/>
        <v>0</v>
      </c>
      <c r="R39" s="494"/>
    </row>
    <row r="40" spans="1:18" s="1111" customFormat="1">
      <c r="A40" s="494"/>
      <c r="B40" s="1108">
        <v>29</v>
      </c>
      <c r="C40" s="2144" t="s">
        <v>983</v>
      </c>
      <c r="D40" s="2145"/>
      <c r="E40" s="2146"/>
      <c r="F40" s="1293">
        <f t="shared" si="0"/>
        <v>250</v>
      </c>
      <c r="G40" s="1160">
        <v>1</v>
      </c>
      <c r="H40" s="1287" t="s">
        <v>161</v>
      </c>
      <c r="I40" s="1287">
        <v>250</v>
      </c>
      <c r="J40" s="1193">
        <v>1</v>
      </c>
      <c r="K40" s="666">
        <f t="shared" si="1"/>
        <v>250</v>
      </c>
      <c r="L40" s="1193"/>
      <c r="M40" s="666">
        <f t="shared" si="2"/>
        <v>0</v>
      </c>
      <c r="N40" s="1193"/>
      <c r="O40" s="666">
        <f t="shared" si="3"/>
        <v>0</v>
      </c>
      <c r="P40" s="1193"/>
      <c r="Q40" s="666">
        <f t="shared" si="4"/>
        <v>0</v>
      </c>
      <c r="R40" s="494"/>
    </row>
    <row r="41" spans="1:18" s="1111" customFormat="1">
      <c r="A41" s="494"/>
      <c r="B41" s="1108">
        <v>30</v>
      </c>
      <c r="C41" s="2144" t="s">
        <v>984</v>
      </c>
      <c r="D41" s="2145"/>
      <c r="E41" s="2146"/>
      <c r="F41" s="1293">
        <f t="shared" si="0"/>
        <v>200</v>
      </c>
      <c r="G41" s="1160">
        <v>2</v>
      </c>
      <c r="H41" s="1287" t="s">
        <v>283</v>
      </c>
      <c r="I41" s="1287">
        <v>400</v>
      </c>
      <c r="J41" s="1193">
        <v>1</v>
      </c>
      <c r="K41" s="666">
        <f t="shared" si="1"/>
        <v>200</v>
      </c>
      <c r="L41" s="1193"/>
      <c r="M41" s="666">
        <f t="shared" si="2"/>
        <v>0</v>
      </c>
      <c r="N41" s="1193">
        <v>1</v>
      </c>
      <c r="O41" s="666">
        <f t="shared" si="3"/>
        <v>200</v>
      </c>
      <c r="P41" s="1193"/>
      <c r="Q41" s="666">
        <f t="shared" si="4"/>
        <v>0</v>
      </c>
      <c r="R41" s="494"/>
    </row>
    <row r="42" spans="1:18" s="1111" customFormat="1">
      <c r="A42" s="494"/>
      <c r="B42" s="1108">
        <v>31</v>
      </c>
      <c r="C42" s="2144" t="s">
        <v>985</v>
      </c>
      <c r="D42" s="2145"/>
      <c r="E42" s="2146"/>
      <c r="F42" s="1293">
        <f t="shared" si="0"/>
        <v>75</v>
      </c>
      <c r="G42" s="1160">
        <v>8</v>
      </c>
      <c r="H42" s="1287" t="s">
        <v>491</v>
      </c>
      <c r="I42" s="1287">
        <v>600</v>
      </c>
      <c r="J42" s="1193">
        <v>2</v>
      </c>
      <c r="K42" s="666">
        <f t="shared" si="1"/>
        <v>150</v>
      </c>
      <c r="L42" s="1193">
        <v>2</v>
      </c>
      <c r="M42" s="666">
        <f t="shared" si="2"/>
        <v>150</v>
      </c>
      <c r="N42" s="1193">
        <v>2</v>
      </c>
      <c r="O42" s="666">
        <f t="shared" si="3"/>
        <v>150</v>
      </c>
      <c r="P42" s="1193">
        <v>2</v>
      </c>
      <c r="Q42" s="666">
        <f t="shared" si="4"/>
        <v>150</v>
      </c>
      <c r="R42" s="494"/>
    </row>
    <row r="43" spans="1:18" s="1111" customFormat="1">
      <c r="A43" s="494"/>
      <c r="B43" s="1108">
        <v>32</v>
      </c>
      <c r="C43" s="2144" t="s">
        <v>986</v>
      </c>
      <c r="D43" s="2145"/>
      <c r="E43" s="2146"/>
      <c r="F43" s="1293">
        <f t="shared" si="0"/>
        <v>150</v>
      </c>
      <c r="G43" s="1160">
        <v>1</v>
      </c>
      <c r="H43" s="1287" t="s">
        <v>192</v>
      </c>
      <c r="I43" s="1287">
        <v>150</v>
      </c>
      <c r="J43" s="1193"/>
      <c r="K43" s="666">
        <f t="shared" si="1"/>
        <v>0</v>
      </c>
      <c r="L43" s="1193"/>
      <c r="M43" s="666">
        <f t="shared" si="2"/>
        <v>0</v>
      </c>
      <c r="N43" s="1193">
        <v>1</v>
      </c>
      <c r="O43" s="666">
        <f t="shared" si="3"/>
        <v>150</v>
      </c>
      <c r="P43" s="1193"/>
      <c r="Q43" s="666">
        <f t="shared" si="4"/>
        <v>0</v>
      </c>
      <c r="R43" s="494"/>
    </row>
    <row r="44" spans="1:18" s="1111" customFormat="1">
      <c r="A44" s="494"/>
      <c r="B44" s="1108">
        <v>33</v>
      </c>
      <c r="C44" s="2144" t="s">
        <v>987</v>
      </c>
      <c r="D44" s="2145"/>
      <c r="E44" s="2146"/>
      <c r="F44" s="1293">
        <f t="shared" si="0"/>
        <v>20</v>
      </c>
      <c r="G44" s="1160">
        <v>5</v>
      </c>
      <c r="H44" s="1287" t="s">
        <v>120</v>
      </c>
      <c r="I44" s="1287">
        <v>100</v>
      </c>
      <c r="J44" s="1193">
        <v>5</v>
      </c>
      <c r="K44" s="666">
        <f t="shared" si="1"/>
        <v>100</v>
      </c>
      <c r="L44" s="1193"/>
      <c r="M44" s="666">
        <f t="shared" si="2"/>
        <v>0</v>
      </c>
      <c r="N44" s="1193"/>
      <c r="O44" s="666">
        <f t="shared" si="3"/>
        <v>0</v>
      </c>
      <c r="P44" s="1193"/>
      <c r="Q44" s="666">
        <f t="shared" si="4"/>
        <v>0</v>
      </c>
      <c r="R44" s="494"/>
    </row>
    <row r="45" spans="1:18" s="1111" customFormat="1">
      <c r="A45" s="494"/>
      <c r="B45" s="1108">
        <v>34</v>
      </c>
      <c r="C45" s="2144" t="s">
        <v>988</v>
      </c>
      <c r="D45" s="2145"/>
      <c r="E45" s="2146"/>
      <c r="F45" s="1293">
        <f t="shared" si="0"/>
        <v>25</v>
      </c>
      <c r="G45" s="1160">
        <v>2</v>
      </c>
      <c r="H45" s="1287" t="s">
        <v>283</v>
      </c>
      <c r="I45" s="1287">
        <v>50</v>
      </c>
      <c r="J45" s="1193">
        <v>1</v>
      </c>
      <c r="K45" s="666">
        <f t="shared" si="1"/>
        <v>25</v>
      </c>
      <c r="L45" s="1193"/>
      <c r="M45" s="666">
        <f t="shared" si="2"/>
        <v>0</v>
      </c>
      <c r="N45" s="1193">
        <v>1</v>
      </c>
      <c r="O45" s="666">
        <f t="shared" si="3"/>
        <v>25</v>
      </c>
      <c r="P45" s="1193"/>
      <c r="Q45" s="666">
        <f t="shared" si="4"/>
        <v>0</v>
      </c>
      <c r="R45" s="494"/>
    </row>
    <row r="46" spans="1:18" s="1111" customFormat="1">
      <c r="A46" s="494"/>
      <c r="B46" s="1108">
        <v>35</v>
      </c>
      <c r="C46" s="2164" t="s">
        <v>989</v>
      </c>
      <c r="D46" s="2165"/>
      <c r="E46" s="2166"/>
      <c r="F46" s="1293">
        <f t="shared" si="0"/>
        <v>50</v>
      </c>
      <c r="G46" s="1160">
        <v>6</v>
      </c>
      <c r="H46" s="1287" t="s">
        <v>13</v>
      </c>
      <c r="I46" s="1287">
        <v>300</v>
      </c>
      <c r="J46" s="1193">
        <v>6</v>
      </c>
      <c r="K46" s="666">
        <f t="shared" si="1"/>
        <v>300</v>
      </c>
      <c r="L46" s="1193"/>
      <c r="M46" s="666">
        <f t="shared" si="2"/>
        <v>0</v>
      </c>
      <c r="N46" s="1193"/>
      <c r="O46" s="666">
        <f t="shared" si="3"/>
        <v>0</v>
      </c>
      <c r="P46" s="1193"/>
      <c r="Q46" s="666">
        <f t="shared" si="4"/>
        <v>0</v>
      </c>
      <c r="R46" s="494"/>
    </row>
    <row r="47" spans="1:18" s="1111" customFormat="1">
      <c r="A47" s="494"/>
      <c r="B47" s="1108">
        <v>36</v>
      </c>
      <c r="C47" s="2144" t="s">
        <v>990</v>
      </c>
      <c r="D47" s="2145"/>
      <c r="E47" s="2146"/>
      <c r="F47" s="1293">
        <f t="shared" si="0"/>
        <v>65</v>
      </c>
      <c r="G47" s="1160">
        <v>2</v>
      </c>
      <c r="H47" s="1287" t="s">
        <v>37</v>
      </c>
      <c r="I47" s="1287">
        <v>130</v>
      </c>
      <c r="J47" s="1193">
        <v>1</v>
      </c>
      <c r="K47" s="666">
        <f t="shared" si="1"/>
        <v>65</v>
      </c>
      <c r="L47" s="1193"/>
      <c r="M47" s="666">
        <f t="shared" si="2"/>
        <v>0</v>
      </c>
      <c r="N47" s="1193">
        <v>1</v>
      </c>
      <c r="O47" s="666">
        <f t="shared" si="3"/>
        <v>65</v>
      </c>
      <c r="P47" s="1193"/>
      <c r="Q47" s="666">
        <f t="shared" si="4"/>
        <v>0</v>
      </c>
      <c r="R47" s="494"/>
    </row>
    <row r="48" spans="1:18" s="1111" customFormat="1">
      <c r="A48" s="494"/>
      <c r="B48" s="1108">
        <v>37</v>
      </c>
      <c r="C48" s="2144" t="s">
        <v>991</v>
      </c>
      <c r="D48" s="2145"/>
      <c r="E48" s="2146"/>
      <c r="F48" s="1293">
        <f t="shared" si="0"/>
        <v>185</v>
      </c>
      <c r="G48" s="1160">
        <v>2</v>
      </c>
      <c r="H48" s="1287" t="s">
        <v>491</v>
      </c>
      <c r="I48" s="1287">
        <v>370</v>
      </c>
      <c r="J48" s="1193">
        <v>1</v>
      </c>
      <c r="K48" s="666">
        <f t="shared" si="1"/>
        <v>185</v>
      </c>
      <c r="L48" s="1193"/>
      <c r="M48" s="666">
        <f t="shared" si="2"/>
        <v>0</v>
      </c>
      <c r="N48" s="1193">
        <v>1</v>
      </c>
      <c r="O48" s="666">
        <f t="shared" si="3"/>
        <v>185</v>
      </c>
      <c r="P48" s="1193"/>
      <c r="Q48" s="666">
        <f t="shared" si="4"/>
        <v>0</v>
      </c>
      <c r="R48" s="494"/>
    </row>
    <row r="49" spans="1:18" s="1111" customFormat="1">
      <c r="A49" s="494"/>
      <c r="B49" s="1108">
        <v>38</v>
      </c>
      <c r="C49" s="2144" t="s">
        <v>992</v>
      </c>
      <c r="D49" s="2145"/>
      <c r="E49" s="2146"/>
      <c r="F49" s="1293">
        <f t="shared" si="0"/>
        <v>10</v>
      </c>
      <c r="G49" s="1160">
        <v>20</v>
      </c>
      <c r="H49" s="1287" t="s">
        <v>120</v>
      </c>
      <c r="I49" s="1287">
        <v>200</v>
      </c>
      <c r="J49" s="1193">
        <v>10</v>
      </c>
      <c r="K49" s="666">
        <f t="shared" si="1"/>
        <v>100</v>
      </c>
      <c r="L49" s="1193"/>
      <c r="M49" s="666">
        <f t="shared" si="2"/>
        <v>0</v>
      </c>
      <c r="N49" s="1193">
        <v>10</v>
      </c>
      <c r="O49" s="666">
        <f t="shared" si="3"/>
        <v>100</v>
      </c>
      <c r="P49" s="1193"/>
      <c r="Q49" s="666">
        <f t="shared" si="4"/>
        <v>0</v>
      </c>
      <c r="R49" s="494"/>
    </row>
    <row r="50" spans="1:18" s="1111" customFormat="1">
      <c r="A50" s="494"/>
      <c r="B50" s="1108">
        <v>39</v>
      </c>
      <c r="C50" s="2144" t="s">
        <v>993</v>
      </c>
      <c r="D50" s="2145"/>
      <c r="E50" s="2146"/>
      <c r="F50" s="1293">
        <f t="shared" si="0"/>
        <v>135</v>
      </c>
      <c r="G50" s="1160">
        <v>2</v>
      </c>
      <c r="H50" s="1287" t="s">
        <v>619</v>
      </c>
      <c r="I50" s="1287">
        <v>270</v>
      </c>
      <c r="J50" s="1193">
        <v>1</v>
      </c>
      <c r="K50" s="666">
        <f t="shared" si="1"/>
        <v>135</v>
      </c>
      <c r="L50" s="1193"/>
      <c r="M50" s="666">
        <f t="shared" si="2"/>
        <v>0</v>
      </c>
      <c r="N50" s="1193">
        <v>1</v>
      </c>
      <c r="O50" s="666">
        <f t="shared" si="3"/>
        <v>135</v>
      </c>
      <c r="P50" s="1193"/>
      <c r="Q50" s="666">
        <f t="shared" si="4"/>
        <v>0</v>
      </c>
      <c r="R50" s="494"/>
    </row>
    <row r="51" spans="1:18" s="1111" customFormat="1">
      <c r="A51" s="494"/>
      <c r="B51" s="1108">
        <v>40</v>
      </c>
      <c r="C51" s="2144" t="s">
        <v>994</v>
      </c>
      <c r="D51" s="2145"/>
      <c r="E51" s="2146"/>
      <c r="F51" s="1293">
        <f t="shared" si="0"/>
        <v>25</v>
      </c>
      <c r="G51" s="1160">
        <v>4</v>
      </c>
      <c r="H51" s="1287" t="s">
        <v>120</v>
      </c>
      <c r="I51" s="1287">
        <v>100</v>
      </c>
      <c r="J51" s="1193"/>
      <c r="K51" s="666">
        <f t="shared" si="1"/>
        <v>0</v>
      </c>
      <c r="L51" s="1193">
        <v>2</v>
      </c>
      <c r="M51" s="666">
        <f t="shared" si="2"/>
        <v>50</v>
      </c>
      <c r="N51" s="1193"/>
      <c r="O51" s="666">
        <f t="shared" si="3"/>
        <v>0</v>
      </c>
      <c r="P51" s="1193">
        <v>2</v>
      </c>
      <c r="Q51" s="666">
        <f t="shared" si="4"/>
        <v>50</v>
      </c>
      <c r="R51" s="494"/>
    </row>
    <row r="52" spans="1:18" s="1111" customFormat="1">
      <c r="A52" s="494"/>
      <c r="B52" s="1108">
        <v>41</v>
      </c>
      <c r="C52" s="2144" t="s">
        <v>995</v>
      </c>
      <c r="D52" s="2145"/>
      <c r="E52" s="2146"/>
      <c r="F52" s="1293">
        <f t="shared" si="0"/>
        <v>50</v>
      </c>
      <c r="G52" s="1160">
        <v>4</v>
      </c>
      <c r="H52" s="1287" t="s">
        <v>120</v>
      </c>
      <c r="I52" s="1287">
        <v>200</v>
      </c>
      <c r="J52" s="1193"/>
      <c r="K52" s="666">
        <f t="shared" si="1"/>
        <v>0</v>
      </c>
      <c r="L52" s="1193">
        <v>2</v>
      </c>
      <c r="M52" s="666">
        <f t="shared" si="2"/>
        <v>100</v>
      </c>
      <c r="N52" s="1193"/>
      <c r="O52" s="666">
        <f t="shared" si="3"/>
        <v>0</v>
      </c>
      <c r="P52" s="1193">
        <v>2</v>
      </c>
      <c r="Q52" s="666">
        <f t="shared" si="4"/>
        <v>100</v>
      </c>
      <c r="R52" s="494"/>
    </row>
    <row r="53" spans="1:18" s="1111" customFormat="1">
      <c r="A53" s="494"/>
      <c r="B53" s="1108">
        <v>42</v>
      </c>
      <c r="C53" s="2144" t="s">
        <v>599</v>
      </c>
      <c r="D53" s="2145"/>
      <c r="E53" s="2146"/>
      <c r="F53" s="1293">
        <f t="shared" si="0"/>
        <v>450</v>
      </c>
      <c r="G53" s="1160">
        <v>1</v>
      </c>
      <c r="H53" s="1287" t="s">
        <v>192</v>
      </c>
      <c r="I53" s="1287">
        <v>450</v>
      </c>
      <c r="J53" s="1193"/>
      <c r="K53" s="666">
        <f t="shared" si="1"/>
        <v>0</v>
      </c>
      <c r="L53" s="1193">
        <v>1</v>
      </c>
      <c r="M53" s="666">
        <f t="shared" si="2"/>
        <v>450</v>
      </c>
      <c r="N53" s="1193"/>
      <c r="O53" s="666">
        <f t="shared" si="3"/>
        <v>0</v>
      </c>
      <c r="P53" s="1193"/>
      <c r="Q53" s="666">
        <f t="shared" si="4"/>
        <v>0</v>
      </c>
      <c r="R53" s="494"/>
    </row>
    <row r="54" spans="1:18" s="1111" customFormat="1">
      <c r="A54" s="494"/>
      <c r="B54" s="1108">
        <v>43</v>
      </c>
      <c r="C54" s="2144" t="s">
        <v>996</v>
      </c>
      <c r="D54" s="2145"/>
      <c r="E54" s="2146"/>
      <c r="F54" s="1293">
        <f t="shared" si="0"/>
        <v>120</v>
      </c>
      <c r="G54" s="1160">
        <v>1</v>
      </c>
      <c r="H54" s="1287" t="s">
        <v>998</v>
      </c>
      <c r="I54" s="1287">
        <v>120</v>
      </c>
      <c r="J54" s="1193">
        <v>1</v>
      </c>
      <c r="K54" s="666">
        <f t="shared" si="1"/>
        <v>120</v>
      </c>
      <c r="L54" s="1193"/>
      <c r="M54" s="666">
        <f t="shared" si="2"/>
        <v>0</v>
      </c>
      <c r="N54" s="1193"/>
      <c r="O54" s="666">
        <f t="shared" si="3"/>
        <v>0</v>
      </c>
      <c r="P54" s="1193"/>
      <c r="Q54" s="666">
        <f t="shared" si="4"/>
        <v>0</v>
      </c>
      <c r="R54" s="494"/>
    </row>
    <row r="55" spans="1:18" s="1111" customFormat="1">
      <c r="A55" s="494"/>
      <c r="B55" s="1108">
        <v>44</v>
      </c>
      <c r="C55" s="2144" t="s">
        <v>997</v>
      </c>
      <c r="D55" s="2145"/>
      <c r="E55" s="2146"/>
      <c r="F55" s="1293">
        <f t="shared" si="0"/>
        <v>1500</v>
      </c>
      <c r="G55" s="1160">
        <v>2</v>
      </c>
      <c r="H55" s="1287" t="s">
        <v>277</v>
      </c>
      <c r="I55" s="1292">
        <v>3000</v>
      </c>
      <c r="J55" s="1193"/>
      <c r="K55" s="666">
        <f t="shared" si="1"/>
        <v>0</v>
      </c>
      <c r="L55" s="1193">
        <v>2</v>
      </c>
      <c r="M55" s="666">
        <f t="shared" si="2"/>
        <v>3000</v>
      </c>
      <c r="N55" s="1193"/>
      <c r="O55" s="666">
        <f t="shared" si="3"/>
        <v>0</v>
      </c>
      <c r="P55" s="1193"/>
      <c r="Q55" s="666">
        <f t="shared" si="4"/>
        <v>0</v>
      </c>
      <c r="R55" s="494"/>
    </row>
    <row r="56" spans="1:18" s="1111" customFormat="1">
      <c r="A56" s="494"/>
      <c r="B56" s="1108"/>
      <c r="C56" s="1282"/>
      <c r="D56" s="1283"/>
      <c r="E56" s="1283"/>
      <c r="F56" s="1284"/>
      <c r="G56" s="1285"/>
      <c r="H56" s="1286"/>
      <c r="I56" s="665"/>
      <c r="J56" s="1108"/>
      <c r="K56" s="666"/>
      <c r="L56" s="1108"/>
      <c r="M56" s="666"/>
      <c r="N56" s="1108"/>
      <c r="O56" s="666"/>
      <c r="P56" s="1108"/>
      <c r="Q56" s="666"/>
      <c r="R56" s="494"/>
    </row>
    <row r="57" spans="1:18">
      <c r="A57" s="495"/>
      <c r="B57" s="667"/>
      <c r="C57" s="2160" t="s">
        <v>16</v>
      </c>
      <c r="D57" s="2161"/>
      <c r="E57" s="2161"/>
      <c r="F57" s="2161"/>
      <c r="G57" s="2161"/>
      <c r="H57" s="2162"/>
      <c r="I57" s="1294">
        <f>SUM(I12:I56)</f>
        <v>44062</v>
      </c>
      <c r="J57" s="669"/>
      <c r="K57" s="1295">
        <f>SUM(K12:K56)</f>
        <v>13821</v>
      </c>
      <c r="L57" s="668"/>
      <c r="M57" s="1295">
        <f>SUM(M12:M56)</f>
        <v>11155</v>
      </c>
      <c r="N57" s="668"/>
      <c r="O57" s="1295">
        <f>SUM(O12:O56)</f>
        <v>14981</v>
      </c>
      <c r="P57" s="668"/>
      <c r="Q57" s="1295">
        <f>SUM(Q12:Q56)</f>
        <v>4105</v>
      </c>
      <c r="R57" s="495"/>
    </row>
    <row r="58" spans="1:18" s="1" customFormat="1">
      <c r="A58" s="495"/>
      <c r="B58" s="675"/>
      <c r="C58" s="583"/>
      <c r="D58" s="583"/>
      <c r="E58" s="583"/>
      <c r="F58" s="583"/>
      <c r="G58" s="583"/>
      <c r="H58" s="583"/>
      <c r="I58" s="676"/>
      <c r="J58" s="677"/>
      <c r="K58" s="676"/>
      <c r="L58" s="676"/>
      <c r="M58" s="676"/>
      <c r="N58" s="676"/>
      <c r="O58" s="676"/>
      <c r="P58" s="676"/>
      <c r="Q58" s="678"/>
      <c r="R58" s="495"/>
    </row>
    <row r="59" spans="1:18" s="1316" customFormat="1">
      <c r="A59" s="495"/>
      <c r="B59" s="675"/>
      <c r="C59" s="1315"/>
      <c r="D59" s="1315"/>
      <c r="E59" s="1315"/>
      <c r="F59" s="1315"/>
      <c r="G59" s="1315"/>
      <c r="H59" s="1315"/>
      <c r="I59" s="676"/>
      <c r="J59" s="677"/>
      <c r="K59" s="676"/>
      <c r="L59" s="676"/>
      <c r="M59" s="676"/>
      <c r="N59" s="676"/>
      <c r="O59" s="676"/>
      <c r="P59" s="676"/>
      <c r="Q59" s="678"/>
      <c r="R59" s="495"/>
    </row>
    <row r="60" spans="1:18">
      <c r="A60" s="494"/>
      <c r="B60" s="1479"/>
      <c r="C60" s="2163"/>
      <c r="D60" s="2163"/>
      <c r="E60" s="2163"/>
      <c r="F60" s="1480"/>
      <c r="G60" s="1314"/>
      <c r="H60" s="1314"/>
      <c r="I60" s="1480"/>
      <c r="J60" s="1314"/>
      <c r="K60" s="1480"/>
      <c r="L60" s="1480"/>
      <c r="M60" s="1480"/>
      <c r="N60" s="1480"/>
      <c r="O60" s="1480"/>
      <c r="P60" s="1480"/>
      <c r="Q60" s="671"/>
      <c r="R60" s="494"/>
    </row>
    <row r="61" spans="1:18">
      <c r="A61" s="494"/>
      <c r="B61" s="670" t="s">
        <v>354</v>
      </c>
      <c r="C61" s="494"/>
      <c r="D61" s="494"/>
      <c r="E61" s="494"/>
      <c r="F61" s="494"/>
      <c r="G61" s="656"/>
      <c r="H61" s="656"/>
      <c r="I61" s="494"/>
      <c r="J61" s="656"/>
      <c r="K61" s="494" t="s">
        <v>65</v>
      </c>
      <c r="L61" s="494"/>
      <c r="M61" s="495" t="s">
        <v>953</v>
      </c>
      <c r="N61" s="495"/>
      <c r="O61" s="495"/>
      <c r="P61" s="494"/>
      <c r="Q61" s="671"/>
      <c r="R61" s="494"/>
    </row>
    <row r="62" spans="1:18">
      <c r="A62" s="494"/>
      <c r="B62" s="29"/>
      <c r="C62" s="672"/>
      <c r="D62" s="672"/>
      <c r="E62" s="672"/>
      <c r="F62" s="672"/>
      <c r="G62" s="673"/>
      <c r="H62" s="673"/>
      <c r="I62" s="672"/>
      <c r="J62" s="673"/>
      <c r="K62" s="672"/>
      <c r="L62" s="672"/>
      <c r="M62" s="674" t="s">
        <v>954</v>
      </c>
      <c r="N62" s="674"/>
      <c r="O62" s="674"/>
      <c r="P62" s="672"/>
      <c r="Q62" s="30"/>
      <c r="R62" s="494"/>
    </row>
    <row r="64" spans="1:18" s="1111" customFormat="1"/>
    <row r="73" spans="1:18" s="1111" customFormat="1">
      <c r="A73" s="494"/>
      <c r="B73" s="655" t="s">
        <v>347</v>
      </c>
      <c r="C73" s="494"/>
      <c r="D73" s="494"/>
      <c r="E73" s="494"/>
      <c r="F73" s="494"/>
      <c r="G73" s="656"/>
      <c r="H73" s="656"/>
      <c r="I73" s="494"/>
      <c r="J73" s="656"/>
      <c r="K73" s="494"/>
      <c r="L73" s="494"/>
      <c r="M73" s="494"/>
      <c r="N73" s="494"/>
      <c r="O73" s="494"/>
      <c r="P73" s="494"/>
      <c r="Q73" s="494"/>
      <c r="R73" s="494"/>
    </row>
    <row r="74" spans="1:18" s="1111" customFormat="1">
      <c r="A74" s="2049" t="s">
        <v>19</v>
      </c>
      <c r="B74" s="2049"/>
      <c r="C74" s="2049"/>
      <c r="D74" s="2049"/>
      <c r="E74" s="2049"/>
      <c r="F74" s="2049"/>
      <c r="G74" s="2049"/>
      <c r="H74" s="2049"/>
      <c r="I74" s="2049"/>
      <c r="J74" s="2049"/>
      <c r="K74" s="2049"/>
      <c r="L74" s="2049"/>
      <c r="M74" s="2049"/>
      <c r="N74" s="2049"/>
      <c r="O74" s="2049"/>
      <c r="P74" s="2049"/>
      <c r="Q74" s="2049"/>
      <c r="R74" s="2049"/>
    </row>
    <row r="75" spans="1:18" s="1111" customFormat="1">
      <c r="A75" s="2049" t="s">
        <v>348</v>
      </c>
      <c r="B75" s="2049"/>
      <c r="C75" s="2049"/>
      <c r="D75" s="2049"/>
      <c r="E75" s="2049"/>
      <c r="F75" s="2049"/>
      <c r="G75" s="2049"/>
      <c r="H75" s="2049"/>
      <c r="I75" s="2049"/>
      <c r="J75" s="2049"/>
      <c r="K75" s="2049"/>
      <c r="L75" s="2049"/>
      <c r="M75" s="2049"/>
      <c r="N75" s="2049"/>
      <c r="O75" s="2049"/>
      <c r="P75" s="2049"/>
      <c r="Q75" s="2049"/>
      <c r="R75" s="2049"/>
    </row>
    <row r="76" spans="1:18" s="1111" customFormat="1">
      <c r="A76" s="494"/>
      <c r="B76" s="494"/>
      <c r="C76" s="494"/>
      <c r="D76" s="494"/>
      <c r="E76" s="494"/>
      <c r="F76" s="494"/>
      <c r="G76" s="656"/>
      <c r="H76" s="656"/>
      <c r="I76" s="494"/>
      <c r="J76" s="656"/>
      <c r="K76" s="494"/>
      <c r="L76" s="494"/>
      <c r="M76" s="494"/>
      <c r="N76" s="494"/>
      <c r="O76" s="494"/>
      <c r="P76" s="494"/>
      <c r="Q76" s="494"/>
      <c r="R76" s="494"/>
    </row>
    <row r="77" spans="1:18" s="1111" customFormat="1">
      <c r="A77" s="494"/>
      <c r="B77" s="494" t="s">
        <v>952</v>
      </c>
      <c r="C77" s="494"/>
      <c r="D77" s="494"/>
      <c r="E77" s="494"/>
      <c r="F77" s="494"/>
      <c r="G77" s="656"/>
      <c r="H77" s="656"/>
      <c r="I77" s="494"/>
      <c r="J77" s="656"/>
      <c r="K77" s="494"/>
      <c r="L77" s="494"/>
      <c r="M77" s="494"/>
      <c r="N77" s="494"/>
      <c r="O77" s="494"/>
      <c r="P77" s="494"/>
      <c r="Q77" s="494"/>
      <c r="R77" s="494"/>
    </row>
    <row r="78" spans="1:18" s="1111" customFormat="1">
      <c r="A78" s="655"/>
      <c r="B78" s="2147" t="s">
        <v>349</v>
      </c>
      <c r="C78" s="2148"/>
      <c r="D78" s="2148"/>
      <c r="E78" s="2148"/>
      <c r="F78" s="2148"/>
      <c r="G78" s="2149"/>
      <c r="H78" s="2150"/>
      <c r="I78" s="2151" t="s">
        <v>1</v>
      </c>
      <c r="J78" s="2152"/>
      <c r="K78" s="2151"/>
      <c r="L78" s="2151"/>
      <c r="M78" s="2151"/>
      <c r="N78" s="657" t="s">
        <v>350</v>
      </c>
      <c r="O78" s="658"/>
      <c r="P78" s="658"/>
      <c r="Q78" s="659"/>
      <c r="R78" s="655"/>
    </row>
    <row r="79" spans="1:18" s="1111" customFormat="1">
      <c r="A79" s="655"/>
      <c r="B79" s="2153" t="s">
        <v>351</v>
      </c>
      <c r="C79" s="2154"/>
      <c r="D79" s="2154"/>
      <c r="E79" s="2154"/>
      <c r="F79" s="2154"/>
      <c r="G79" s="2155"/>
      <c r="H79" s="2156"/>
      <c r="I79" s="660" t="s">
        <v>2</v>
      </c>
      <c r="J79" s="1109" t="s">
        <v>352</v>
      </c>
      <c r="K79" s="660"/>
      <c r="L79" s="2157" t="s">
        <v>4</v>
      </c>
      <c r="M79" s="2158"/>
      <c r="N79" s="2153" t="s">
        <v>5</v>
      </c>
      <c r="O79" s="2154"/>
      <c r="P79" s="2154"/>
      <c r="Q79" s="2159"/>
      <c r="R79" s="655"/>
    </row>
    <row r="80" spans="1:18" s="1111" customFormat="1">
      <c r="A80" s="494"/>
      <c r="B80" s="2169" t="s">
        <v>128</v>
      </c>
      <c r="C80" s="2168" t="s">
        <v>6</v>
      </c>
      <c r="D80" s="2168"/>
      <c r="E80" s="2168"/>
      <c r="F80" s="2168" t="s">
        <v>7</v>
      </c>
      <c r="G80" s="2168" t="s">
        <v>28</v>
      </c>
      <c r="H80" s="2168"/>
      <c r="I80" s="2168" t="s">
        <v>8</v>
      </c>
      <c r="J80" s="2160" t="s">
        <v>353</v>
      </c>
      <c r="K80" s="2161"/>
      <c r="L80" s="2161"/>
      <c r="M80" s="2161"/>
      <c r="N80" s="2161"/>
      <c r="O80" s="2161"/>
      <c r="P80" s="2161"/>
      <c r="Q80" s="2162"/>
      <c r="R80" s="494"/>
    </row>
    <row r="81" spans="1:18" s="1111" customFormat="1">
      <c r="A81" s="494"/>
      <c r="B81" s="2169"/>
      <c r="C81" s="2168"/>
      <c r="D81" s="2168"/>
      <c r="E81" s="2168"/>
      <c r="F81" s="2168"/>
      <c r="G81" s="2168"/>
      <c r="H81" s="2168"/>
      <c r="I81" s="2168"/>
      <c r="J81" s="2168" t="s">
        <v>130</v>
      </c>
      <c r="K81" s="2168"/>
      <c r="L81" s="2168" t="s">
        <v>30</v>
      </c>
      <c r="M81" s="2168"/>
      <c r="N81" s="2168" t="s">
        <v>31</v>
      </c>
      <c r="O81" s="2168"/>
      <c r="P81" s="2168" t="s">
        <v>32</v>
      </c>
      <c r="Q81" s="2168"/>
      <c r="R81" s="494"/>
    </row>
    <row r="82" spans="1:18" s="1111" customFormat="1">
      <c r="A82" s="494"/>
      <c r="B82" s="2169"/>
      <c r="C82" s="2168"/>
      <c r="D82" s="2168"/>
      <c r="E82" s="2168"/>
      <c r="F82" s="2168"/>
      <c r="G82" s="2168"/>
      <c r="H82" s="2168"/>
      <c r="I82" s="2168"/>
      <c r="J82" s="1108" t="s">
        <v>9</v>
      </c>
      <c r="K82" s="663" t="s">
        <v>10</v>
      </c>
      <c r="L82" s="663" t="s">
        <v>9</v>
      </c>
      <c r="M82" s="663" t="s">
        <v>10</v>
      </c>
      <c r="N82" s="663" t="s">
        <v>9</v>
      </c>
      <c r="O82" s="663" t="s">
        <v>10</v>
      </c>
      <c r="P82" s="663" t="s">
        <v>9</v>
      </c>
      <c r="Q82" s="663" t="s">
        <v>10</v>
      </c>
      <c r="R82" s="494"/>
    </row>
    <row r="83" spans="1:18" s="1111" customFormat="1">
      <c r="A83" s="494"/>
      <c r="B83" s="663"/>
      <c r="C83" s="2167"/>
      <c r="D83" s="2167"/>
      <c r="E83" s="2167"/>
      <c r="F83" s="663"/>
      <c r="G83" s="1108"/>
      <c r="H83" s="1108"/>
      <c r="I83" s="663"/>
      <c r="J83" s="1108"/>
      <c r="K83" s="663"/>
      <c r="L83" s="663"/>
      <c r="M83" s="663"/>
      <c r="N83" s="663"/>
      <c r="O83" s="663"/>
      <c r="P83" s="663"/>
      <c r="Q83" s="663"/>
      <c r="R83" s="494"/>
    </row>
    <row r="84" spans="1:18" s="1111" customFormat="1">
      <c r="A84" s="494"/>
      <c r="B84" s="1108">
        <v>1</v>
      </c>
      <c r="C84" s="2144" t="s">
        <v>999</v>
      </c>
      <c r="D84" s="2145"/>
      <c r="E84" s="2146"/>
      <c r="F84" s="664"/>
      <c r="G84" s="1108"/>
      <c r="H84" s="1108"/>
      <c r="I84" s="1292">
        <v>20000</v>
      </c>
      <c r="J84" s="1108"/>
      <c r="K84" s="666"/>
      <c r="L84" s="1108"/>
      <c r="M84" s="666"/>
      <c r="N84" s="1108"/>
      <c r="O84" s="666"/>
      <c r="P84" s="1108"/>
      <c r="Q84" s="666"/>
      <c r="R84" s="494"/>
    </row>
    <row r="85" spans="1:18" s="1111" customFormat="1">
      <c r="A85" s="494"/>
      <c r="B85" s="1108">
        <v>2</v>
      </c>
      <c r="C85" s="2144" t="s">
        <v>1000</v>
      </c>
      <c r="D85" s="2145"/>
      <c r="E85" s="2146"/>
      <c r="F85" s="664">
        <f>I85/G85</f>
        <v>6250</v>
      </c>
      <c r="G85" s="1108">
        <v>4</v>
      </c>
      <c r="H85" s="1108"/>
      <c r="I85" s="1292">
        <v>25000</v>
      </c>
      <c r="J85" s="1108">
        <v>1</v>
      </c>
      <c r="K85" s="666">
        <f>F85*J85</f>
        <v>6250</v>
      </c>
      <c r="L85" s="1108">
        <v>1</v>
      </c>
      <c r="M85" s="666">
        <f>F85*L85</f>
        <v>6250</v>
      </c>
      <c r="N85" s="1108">
        <v>1</v>
      </c>
      <c r="O85" s="666">
        <f>F85*N85</f>
        <v>6250</v>
      </c>
      <c r="P85" s="1108">
        <v>1</v>
      </c>
      <c r="Q85" s="666">
        <f>F85*P85</f>
        <v>6250</v>
      </c>
      <c r="R85" s="494"/>
    </row>
    <row r="86" spans="1:18" s="1111" customFormat="1">
      <c r="A86" s="494"/>
      <c r="B86" s="1108">
        <v>3</v>
      </c>
      <c r="C86" s="2144" t="s">
        <v>1001</v>
      </c>
      <c r="D86" s="2145"/>
      <c r="E86" s="2146"/>
      <c r="F86" s="664">
        <f t="shared" ref="F86:F90" si="5">I86/G86</f>
        <v>30000</v>
      </c>
      <c r="G86" s="1108">
        <v>1</v>
      </c>
      <c r="H86" s="1108"/>
      <c r="I86" s="1292">
        <v>30000</v>
      </c>
      <c r="J86" s="1108"/>
      <c r="K86" s="666">
        <f t="shared" ref="K86:K90" si="6">F86*J86</f>
        <v>0</v>
      </c>
      <c r="L86" s="1108">
        <v>1</v>
      </c>
      <c r="M86" s="666">
        <f t="shared" ref="M86:M90" si="7">F86*L86</f>
        <v>30000</v>
      </c>
      <c r="N86" s="1108"/>
      <c r="O86" s="666">
        <f t="shared" ref="O86:O90" si="8">F86*N86</f>
        <v>0</v>
      </c>
      <c r="P86" s="1108"/>
      <c r="Q86" s="666">
        <f t="shared" ref="Q86:Q90" si="9">F86*P86</f>
        <v>0</v>
      </c>
      <c r="R86" s="494"/>
    </row>
    <row r="87" spans="1:18" s="1111" customFormat="1">
      <c r="A87" s="494"/>
      <c r="B87" s="1108">
        <v>4</v>
      </c>
      <c r="C87" s="2144" t="s">
        <v>1002</v>
      </c>
      <c r="D87" s="2145"/>
      <c r="E87" s="2146"/>
      <c r="F87" s="664">
        <f t="shared" si="5"/>
        <v>60000</v>
      </c>
      <c r="G87" s="1108">
        <v>1</v>
      </c>
      <c r="H87" s="1108"/>
      <c r="I87" s="1292">
        <v>60000</v>
      </c>
      <c r="J87" s="1108"/>
      <c r="K87" s="666">
        <f t="shared" si="6"/>
        <v>0</v>
      </c>
      <c r="L87" s="1108"/>
      <c r="M87" s="666">
        <f t="shared" si="7"/>
        <v>0</v>
      </c>
      <c r="N87" s="1108"/>
      <c r="O87" s="666">
        <f t="shared" si="8"/>
        <v>0</v>
      </c>
      <c r="P87" s="1108">
        <v>1</v>
      </c>
      <c r="Q87" s="666">
        <f t="shared" si="9"/>
        <v>60000</v>
      </c>
      <c r="R87" s="494"/>
    </row>
    <row r="88" spans="1:18" s="1111" customFormat="1">
      <c r="A88" s="494"/>
      <c r="B88" s="1108">
        <v>5</v>
      </c>
      <c r="C88" s="2144" t="s">
        <v>1003</v>
      </c>
      <c r="D88" s="2145"/>
      <c r="E88" s="2146"/>
      <c r="F88" s="664">
        <f t="shared" si="5"/>
        <v>10000</v>
      </c>
      <c r="G88" s="1108">
        <v>1</v>
      </c>
      <c r="H88" s="1108"/>
      <c r="I88" s="1287">
        <v>10000</v>
      </c>
      <c r="J88" s="1108"/>
      <c r="K88" s="666">
        <f t="shared" si="6"/>
        <v>0</v>
      </c>
      <c r="L88" s="1108"/>
      <c r="M88" s="666">
        <f t="shared" si="7"/>
        <v>0</v>
      </c>
      <c r="N88" s="1108">
        <v>1</v>
      </c>
      <c r="O88" s="666">
        <f t="shared" si="8"/>
        <v>10000</v>
      </c>
      <c r="P88" s="1108"/>
      <c r="Q88" s="666">
        <f t="shared" si="9"/>
        <v>0</v>
      </c>
      <c r="R88" s="494"/>
    </row>
    <row r="89" spans="1:18" s="1111" customFormat="1">
      <c r="A89" s="494"/>
      <c r="B89" s="1108">
        <v>6</v>
      </c>
      <c r="C89" s="2144" t="s">
        <v>1004</v>
      </c>
      <c r="D89" s="2145"/>
      <c r="E89" s="2146"/>
      <c r="F89" s="664">
        <f t="shared" si="5"/>
        <v>20000</v>
      </c>
      <c r="G89" s="1108">
        <v>1</v>
      </c>
      <c r="H89" s="1108"/>
      <c r="I89" s="1287">
        <v>20000</v>
      </c>
      <c r="J89" s="1108"/>
      <c r="K89" s="666">
        <f t="shared" si="6"/>
        <v>0</v>
      </c>
      <c r="L89" s="1108">
        <v>1</v>
      </c>
      <c r="M89" s="666">
        <f t="shared" si="7"/>
        <v>20000</v>
      </c>
      <c r="N89" s="1108"/>
      <c r="O89" s="666">
        <f t="shared" si="8"/>
        <v>0</v>
      </c>
      <c r="P89" s="1108"/>
      <c r="Q89" s="666">
        <f t="shared" si="9"/>
        <v>0</v>
      </c>
      <c r="R89" s="494"/>
    </row>
    <row r="90" spans="1:18" s="1111" customFormat="1">
      <c r="A90" s="494"/>
      <c r="B90" s="1108">
        <v>7</v>
      </c>
      <c r="C90" s="2144" t="s">
        <v>1005</v>
      </c>
      <c r="D90" s="2145"/>
      <c r="E90" s="2146"/>
      <c r="F90" s="664">
        <f t="shared" si="5"/>
        <v>500</v>
      </c>
      <c r="G90" s="1108">
        <v>4</v>
      </c>
      <c r="H90" s="1108"/>
      <c r="I90" s="1287">
        <v>2000</v>
      </c>
      <c r="J90" s="1108">
        <v>1</v>
      </c>
      <c r="K90" s="666">
        <f t="shared" si="6"/>
        <v>500</v>
      </c>
      <c r="L90" s="1108">
        <v>1</v>
      </c>
      <c r="M90" s="666">
        <f t="shared" si="7"/>
        <v>500</v>
      </c>
      <c r="N90" s="1108">
        <v>1</v>
      </c>
      <c r="O90" s="666">
        <f t="shared" si="8"/>
        <v>500</v>
      </c>
      <c r="P90" s="1108">
        <v>1</v>
      </c>
      <c r="Q90" s="666">
        <f t="shared" si="9"/>
        <v>500</v>
      </c>
      <c r="R90" s="494"/>
    </row>
    <row r="91" spans="1:18" s="1111" customFormat="1">
      <c r="A91" s="494"/>
      <c r="B91" s="1108">
        <v>8</v>
      </c>
      <c r="C91" s="2144" t="s">
        <v>1006</v>
      </c>
      <c r="D91" s="2145"/>
      <c r="E91" s="2146"/>
      <c r="F91" s="664"/>
      <c r="G91" s="1108"/>
      <c r="H91" s="1108"/>
      <c r="I91" s="1287">
        <v>5000</v>
      </c>
      <c r="J91" s="1108"/>
      <c r="K91" s="666"/>
      <c r="L91" s="1108"/>
      <c r="M91" s="666"/>
      <c r="N91" s="1108"/>
      <c r="O91" s="666"/>
      <c r="P91" s="1108"/>
      <c r="Q91" s="666"/>
      <c r="R91" s="494"/>
    </row>
    <row r="92" spans="1:18" s="1111" customFormat="1">
      <c r="A92" s="494"/>
      <c r="B92" s="1108">
        <v>9</v>
      </c>
      <c r="C92" s="2144" t="s">
        <v>1007</v>
      </c>
      <c r="D92" s="2145"/>
      <c r="E92" s="2146"/>
      <c r="F92" s="664"/>
      <c r="G92" s="1108"/>
      <c r="H92" s="1108"/>
      <c r="I92" s="1287">
        <v>8000</v>
      </c>
      <c r="J92" s="1108"/>
      <c r="K92" s="666"/>
      <c r="L92" s="1108"/>
      <c r="M92" s="666"/>
      <c r="N92" s="1108"/>
      <c r="O92" s="666"/>
      <c r="P92" s="1108"/>
      <c r="Q92" s="666"/>
      <c r="R92" s="494"/>
    </row>
    <row r="93" spans="1:18" s="1111" customFormat="1">
      <c r="A93" s="494"/>
      <c r="B93" s="1108"/>
      <c r="C93" s="2167"/>
      <c r="D93" s="2167"/>
      <c r="E93" s="2167"/>
      <c r="F93" s="666"/>
      <c r="G93" s="1108"/>
      <c r="H93" s="1108"/>
      <c r="I93" s="665"/>
      <c r="J93" s="1108"/>
      <c r="K93" s="666"/>
      <c r="L93" s="1108"/>
      <c r="M93" s="666"/>
      <c r="N93" s="1108"/>
      <c r="O93" s="666"/>
      <c r="P93" s="1108"/>
      <c r="Q93" s="666"/>
      <c r="R93" s="494"/>
    </row>
    <row r="94" spans="1:18" s="1111" customFormat="1">
      <c r="A94" s="495"/>
      <c r="B94" s="1484"/>
      <c r="C94" s="2160" t="s">
        <v>16</v>
      </c>
      <c r="D94" s="2161"/>
      <c r="E94" s="2161"/>
      <c r="F94" s="2161"/>
      <c r="G94" s="2161"/>
      <c r="H94" s="2162"/>
      <c r="I94" s="1294">
        <f>SUM(I84:I93)</f>
        <v>180000</v>
      </c>
      <c r="J94" s="669"/>
      <c r="K94" s="668"/>
      <c r="L94" s="668"/>
      <c r="M94" s="668"/>
      <c r="N94" s="668"/>
      <c r="O94" s="668"/>
      <c r="P94" s="668"/>
      <c r="Q94" s="668"/>
      <c r="R94" s="495"/>
    </row>
    <row r="95" spans="1:18" s="1111" customFormat="1">
      <c r="A95" s="495"/>
      <c r="B95" s="675"/>
      <c r="C95" s="1107"/>
      <c r="D95" s="1107"/>
      <c r="E95" s="1107"/>
      <c r="F95" s="1107"/>
      <c r="G95" s="1107"/>
      <c r="H95" s="1107"/>
      <c r="I95" s="676"/>
      <c r="J95" s="677"/>
      <c r="K95" s="676"/>
      <c r="L95" s="676"/>
      <c r="M95" s="676"/>
      <c r="N95" s="676"/>
      <c r="O95" s="676"/>
      <c r="P95" s="676"/>
      <c r="Q95" s="678"/>
      <c r="R95" s="495"/>
    </row>
    <row r="96" spans="1:18" s="1316" customFormat="1">
      <c r="A96" s="495"/>
      <c r="B96" s="1485"/>
      <c r="C96" s="331"/>
      <c r="D96" s="331"/>
      <c r="E96" s="331"/>
      <c r="F96" s="331"/>
      <c r="G96" s="331"/>
      <c r="H96" s="331"/>
      <c r="I96" s="1481"/>
      <c r="J96" s="1482"/>
      <c r="K96" s="1481"/>
      <c r="L96" s="1481"/>
      <c r="M96" s="1481"/>
      <c r="N96" s="1481"/>
      <c r="O96" s="1481"/>
      <c r="P96" s="1481"/>
      <c r="Q96" s="1483"/>
      <c r="R96" s="495"/>
    </row>
    <row r="97" spans="1:18" s="1111" customFormat="1">
      <c r="A97" s="494"/>
      <c r="B97" s="1479"/>
      <c r="C97" s="2163"/>
      <c r="D97" s="2163"/>
      <c r="E97" s="2163"/>
      <c r="F97" s="1480"/>
      <c r="G97" s="1314"/>
      <c r="H97" s="1314"/>
      <c r="I97" s="1480"/>
      <c r="J97" s="1314"/>
      <c r="K97" s="1480"/>
      <c r="L97" s="1480"/>
      <c r="M97" s="1480"/>
      <c r="N97" s="1480"/>
      <c r="O97" s="1480"/>
      <c r="P97" s="1480"/>
      <c r="Q97" s="671"/>
      <c r="R97" s="494"/>
    </row>
    <row r="98" spans="1:18" s="1111" customFormat="1">
      <c r="A98" s="494"/>
      <c r="B98" s="670" t="s">
        <v>354</v>
      </c>
      <c r="C98" s="494"/>
      <c r="D98" s="494"/>
      <c r="E98" s="494"/>
      <c r="F98" s="494"/>
      <c r="G98" s="656"/>
      <c r="H98" s="656"/>
      <c r="I98" s="494"/>
      <c r="J98" s="656"/>
      <c r="K98" s="494" t="s">
        <v>65</v>
      </c>
      <c r="L98" s="494"/>
      <c r="M98" s="495" t="s">
        <v>953</v>
      </c>
      <c r="N98" s="495"/>
      <c r="O98" s="495"/>
      <c r="P98" s="494"/>
      <c r="Q98" s="671"/>
      <c r="R98" s="494"/>
    </row>
    <row r="99" spans="1:18" s="1111" customFormat="1">
      <c r="A99" s="494"/>
      <c r="B99" s="29"/>
      <c r="C99" s="672"/>
      <c r="D99" s="672"/>
      <c r="E99" s="672"/>
      <c r="F99" s="672"/>
      <c r="G99" s="673"/>
      <c r="H99" s="673"/>
      <c r="I99" s="672"/>
      <c r="J99" s="673"/>
      <c r="K99" s="672"/>
      <c r="L99" s="672"/>
      <c r="M99" s="674" t="s">
        <v>954</v>
      </c>
      <c r="N99" s="674"/>
      <c r="O99" s="674"/>
      <c r="P99" s="672"/>
      <c r="Q99" s="30"/>
      <c r="R99" s="494"/>
    </row>
  </sheetData>
  <mergeCells count="93">
    <mergeCell ref="A2:R2"/>
    <mergeCell ref="A3:R3"/>
    <mergeCell ref="B6:H6"/>
    <mergeCell ref="I6:M6"/>
    <mergeCell ref="B7:H7"/>
    <mergeCell ref="L7:M7"/>
    <mergeCell ref="N7:Q7"/>
    <mergeCell ref="J8:Q8"/>
    <mergeCell ref="J9:K9"/>
    <mergeCell ref="L9:M9"/>
    <mergeCell ref="N9:O9"/>
    <mergeCell ref="P9:Q9"/>
    <mergeCell ref="B8:B10"/>
    <mergeCell ref="C8:E10"/>
    <mergeCell ref="F8:F10"/>
    <mergeCell ref="G8:H10"/>
    <mergeCell ref="I8:I10"/>
    <mergeCell ref="C22:E22"/>
    <mergeCell ref="C11:E11"/>
    <mergeCell ref="C12:E12"/>
    <mergeCell ref="C13:E13"/>
    <mergeCell ref="C14:E14"/>
    <mergeCell ref="C15:E15"/>
    <mergeCell ref="C16:E16"/>
    <mergeCell ref="C17:E17"/>
    <mergeCell ref="C18:E18"/>
    <mergeCell ref="C19:E19"/>
    <mergeCell ref="C20:E20"/>
    <mergeCell ref="C21:E21"/>
    <mergeCell ref="L81:M81"/>
    <mergeCell ref="N81:O81"/>
    <mergeCell ref="P81:Q81"/>
    <mergeCell ref="B80:B82"/>
    <mergeCell ref="C80:E82"/>
    <mergeCell ref="F80:F82"/>
    <mergeCell ref="G80:H82"/>
    <mergeCell ref="I80:I82"/>
    <mergeCell ref="C93:E93"/>
    <mergeCell ref="C94:H94"/>
    <mergeCell ref="C97:E97"/>
    <mergeCell ref="C88:E88"/>
    <mergeCell ref="C83:E83"/>
    <mergeCell ref="C91:E91"/>
    <mergeCell ref="C92:E92"/>
    <mergeCell ref="C85:E85"/>
    <mergeCell ref="C86:E86"/>
    <mergeCell ref="C87:E87"/>
    <mergeCell ref="C89:E89"/>
    <mergeCell ref="C90:E90"/>
    <mergeCell ref="C23:E23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43:E43"/>
    <mergeCell ref="C44:E44"/>
    <mergeCell ref="C45:E45"/>
    <mergeCell ref="C46:E46"/>
    <mergeCell ref="C38:E38"/>
    <mergeCell ref="C40:E40"/>
    <mergeCell ref="C41:E41"/>
    <mergeCell ref="C42:E42"/>
    <mergeCell ref="C47:E47"/>
    <mergeCell ref="C48:E48"/>
    <mergeCell ref="C49:E49"/>
    <mergeCell ref="C50:E50"/>
    <mergeCell ref="C51:E51"/>
    <mergeCell ref="C52:E52"/>
    <mergeCell ref="C53:E53"/>
    <mergeCell ref="C54:E54"/>
    <mergeCell ref="C55:E55"/>
    <mergeCell ref="C84:E84"/>
    <mergeCell ref="A74:R74"/>
    <mergeCell ref="A75:R75"/>
    <mergeCell ref="B78:H78"/>
    <mergeCell ref="I78:M78"/>
    <mergeCell ref="B79:H79"/>
    <mergeCell ref="L79:M79"/>
    <mergeCell ref="N79:Q79"/>
    <mergeCell ref="C57:H57"/>
    <mergeCell ref="C60:E60"/>
    <mergeCell ref="J80:Q80"/>
    <mergeCell ref="J81:K81"/>
  </mergeCells>
  <pageMargins left="0.7" right="0.7" top="0.75" bottom="0.75" header="0.3" footer="0.3"/>
  <pageSetup paperSize="5" scale="90" orientation="landscape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124"/>
  <sheetViews>
    <sheetView topLeftCell="A98" zoomScale="85" zoomScaleNormal="85" workbookViewId="0">
      <selection activeCell="J120" sqref="J120"/>
    </sheetView>
  </sheetViews>
  <sheetFormatPr defaultRowHeight="14.4"/>
  <cols>
    <col min="1" max="1" width="7.88671875" customWidth="1"/>
    <col min="2" max="2" width="31.109375" customWidth="1"/>
    <col min="3" max="3" width="10.109375" customWidth="1"/>
    <col min="4" max="4" width="9.109375" style="1111"/>
    <col min="6" max="6" width="15.44140625" customWidth="1"/>
    <col min="8" max="8" width="15.5546875" customWidth="1"/>
    <col min="10" max="10" width="13.44140625" customWidth="1"/>
    <col min="12" max="12" width="12.33203125" customWidth="1"/>
    <col min="14" max="14" width="14.6640625" customWidth="1"/>
    <col min="15" max="15" width="9.109375" customWidth="1"/>
  </cols>
  <sheetData>
    <row r="1" spans="1:14">
      <c r="A1" s="1" t="s">
        <v>149</v>
      </c>
      <c r="B1" s="1"/>
      <c r="C1" s="748"/>
      <c r="D1" s="748"/>
      <c r="E1" s="749"/>
      <c r="F1" s="1"/>
      <c r="G1" s="1"/>
      <c r="H1" s="1"/>
      <c r="I1" s="1"/>
      <c r="J1" s="1"/>
      <c r="K1" s="1"/>
      <c r="L1" s="1"/>
      <c r="M1" s="1"/>
      <c r="N1" s="1"/>
    </row>
    <row r="2" spans="1:14">
      <c r="A2" s="1"/>
      <c r="B2" s="1"/>
      <c r="C2" s="748"/>
      <c r="D2" s="748"/>
      <c r="E2" s="749"/>
      <c r="F2" s="1"/>
      <c r="G2" s="1"/>
      <c r="H2" s="1"/>
      <c r="I2" s="1"/>
      <c r="J2" s="1"/>
      <c r="K2" s="1"/>
      <c r="L2" s="1"/>
      <c r="M2" s="1"/>
      <c r="N2" s="1"/>
    </row>
    <row r="3" spans="1:14" ht="15.6">
      <c r="A3" s="2177" t="s">
        <v>19</v>
      </c>
      <c r="B3" s="2177"/>
      <c r="C3" s="2177"/>
      <c r="D3" s="2177"/>
      <c r="E3" s="2177"/>
      <c r="F3" s="2177"/>
      <c r="G3" s="2177"/>
      <c r="H3" s="2177"/>
      <c r="I3" s="2177"/>
      <c r="J3" s="2177"/>
      <c r="K3" s="2177"/>
      <c r="L3" s="2177"/>
      <c r="M3" s="2177"/>
      <c r="N3" s="2177"/>
    </row>
    <row r="4" spans="1:14" ht="15.6">
      <c r="A4" s="2177" t="s">
        <v>20</v>
      </c>
      <c r="B4" s="2177"/>
      <c r="C4" s="2177"/>
      <c r="D4" s="2177"/>
      <c r="E4" s="2177"/>
      <c r="F4" s="2177"/>
      <c r="G4" s="2177"/>
      <c r="H4" s="2177"/>
      <c r="I4" s="2177"/>
      <c r="J4" s="2177"/>
      <c r="K4" s="2177"/>
      <c r="L4" s="2177"/>
      <c r="M4" s="2177"/>
      <c r="N4" s="2177"/>
    </row>
    <row r="5" spans="1:14">
      <c r="A5" s="1"/>
      <c r="B5" s="1"/>
      <c r="C5" s="748"/>
      <c r="D5" s="748"/>
      <c r="E5" s="749"/>
      <c r="F5" s="1"/>
      <c r="G5" s="1"/>
      <c r="H5" s="1"/>
      <c r="I5" s="1"/>
      <c r="J5" s="1"/>
      <c r="K5" s="1"/>
      <c r="L5" s="1"/>
      <c r="M5" s="1"/>
      <c r="N5" s="1"/>
    </row>
    <row r="6" spans="1:14">
      <c r="A6" s="1311" t="s">
        <v>1042</v>
      </c>
      <c r="B6" s="1"/>
      <c r="C6" s="748"/>
      <c r="D6" s="748"/>
      <c r="E6" s="749"/>
      <c r="F6" s="1"/>
      <c r="G6" s="1"/>
      <c r="H6" s="1"/>
      <c r="I6" s="1"/>
      <c r="J6" s="1"/>
      <c r="K6" s="1"/>
      <c r="L6" s="1"/>
      <c r="M6" s="1"/>
      <c r="N6" s="1"/>
    </row>
    <row r="7" spans="1:14">
      <c r="A7" s="750" t="s">
        <v>150</v>
      </c>
      <c r="B7" s="750"/>
      <c r="C7" s="751"/>
      <c r="D7" s="751"/>
      <c r="E7" s="752"/>
      <c r="F7" s="753" t="s">
        <v>1</v>
      </c>
      <c r="G7" s="754"/>
      <c r="H7" s="754"/>
      <c r="I7" s="754"/>
      <c r="J7" s="755"/>
      <c r="K7" s="753" t="s">
        <v>151</v>
      </c>
      <c r="L7" s="754"/>
      <c r="M7" s="754"/>
      <c r="N7" s="755"/>
    </row>
    <row r="8" spans="1:14">
      <c r="A8" s="756" t="s">
        <v>364</v>
      </c>
      <c r="B8" s="756"/>
      <c r="C8" s="757"/>
      <c r="D8" s="1312"/>
      <c r="E8" s="1313"/>
      <c r="F8" s="758" t="s">
        <v>2</v>
      </c>
      <c r="G8" s="2178" t="s">
        <v>3</v>
      </c>
      <c r="H8" s="2179"/>
      <c r="I8" s="2178" t="s">
        <v>4</v>
      </c>
      <c r="J8" s="2179"/>
      <c r="K8" s="2180" t="s">
        <v>5</v>
      </c>
      <c r="L8" s="2181"/>
      <c r="M8" s="2181"/>
      <c r="N8" s="2182"/>
    </row>
    <row r="9" spans="1:14">
      <c r="A9" s="2183" t="s">
        <v>128</v>
      </c>
      <c r="B9" s="2183" t="s">
        <v>6</v>
      </c>
      <c r="C9" s="2186" t="s">
        <v>7</v>
      </c>
      <c r="D9" s="2170" t="s">
        <v>28</v>
      </c>
      <c r="E9" s="2171"/>
      <c r="F9" s="2189" t="s">
        <v>8</v>
      </c>
      <c r="G9" s="2178" t="s">
        <v>27</v>
      </c>
      <c r="H9" s="2192"/>
      <c r="I9" s="2192"/>
      <c r="J9" s="2192"/>
      <c r="K9" s="2192"/>
      <c r="L9" s="2192"/>
      <c r="M9" s="2192"/>
      <c r="N9" s="2179"/>
    </row>
    <row r="10" spans="1:14">
      <c r="A10" s="2184"/>
      <c r="B10" s="2184"/>
      <c r="C10" s="2187"/>
      <c r="D10" s="2172"/>
      <c r="E10" s="2173"/>
      <c r="F10" s="2190"/>
      <c r="G10" s="2178" t="s">
        <v>130</v>
      </c>
      <c r="H10" s="2179"/>
      <c r="I10" s="2178" t="s">
        <v>30</v>
      </c>
      <c r="J10" s="2179"/>
      <c r="K10" s="2178" t="s">
        <v>31</v>
      </c>
      <c r="L10" s="2179"/>
      <c r="M10" s="2178" t="s">
        <v>32</v>
      </c>
      <c r="N10" s="2179"/>
    </row>
    <row r="11" spans="1:14">
      <c r="A11" s="2185"/>
      <c r="B11" s="2185"/>
      <c r="C11" s="2188"/>
      <c r="D11" s="2174"/>
      <c r="E11" s="2175"/>
      <c r="F11" s="2191"/>
      <c r="G11" s="759" t="s">
        <v>9</v>
      </c>
      <c r="H11" s="759" t="s">
        <v>10</v>
      </c>
      <c r="I11" s="759" t="s">
        <v>9</v>
      </c>
      <c r="J11" s="759" t="s">
        <v>10</v>
      </c>
      <c r="K11" s="759" t="s">
        <v>9</v>
      </c>
      <c r="L11" s="759" t="s">
        <v>10</v>
      </c>
      <c r="M11" s="759" t="s">
        <v>9</v>
      </c>
      <c r="N11" s="759" t="s">
        <v>10</v>
      </c>
    </row>
    <row r="12" spans="1:14" s="1111" customFormat="1">
      <c r="A12" s="1110">
        <v>1</v>
      </c>
      <c r="B12" s="1319" t="s">
        <v>1043</v>
      </c>
      <c r="C12" s="1320">
        <f>F12/D12</f>
        <v>33.003300330033007</v>
      </c>
      <c r="D12" s="1321">
        <v>4545</v>
      </c>
      <c r="E12" s="1269" t="s">
        <v>1081</v>
      </c>
      <c r="F12" s="1322">
        <v>150000</v>
      </c>
      <c r="G12" s="1323">
        <f>H12/C12</f>
        <v>1136.25</v>
      </c>
      <c r="H12" s="1323">
        <v>37500</v>
      </c>
      <c r="I12" s="1347">
        <f>J12/C12</f>
        <v>1136.25</v>
      </c>
      <c r="J12" s="1323">
        <v>37500</v>
      </c>
      <c r="K12" s="1347">
        <f>L12/C12</f>
        <v>1136.25</v>
      </c>
      <c r="L12" s="1323">
        <v>37500</v>
      </c>
      <c r="M12" s="1347">
        <f>N12/C12</f>
        <v>1136.25</v>
      </c>
      <c r="N12" s="1323">
        <v>37500</v>
      </c>
    </row>
    <row r="13" spans="1:14" s="1111" customFormat="1" ht="20.399999999999999">
      <c r="A13" s="1270">
        <v>2</v>
      </c>
      <c r="B13" s="1324" t="s">
        <v>1044</v>
      </c>
      <c r="C13" s="1320">
        <f t="shared" ref="C13:C49" si="0">F13/D13</f>
        <v>5000</v>
      </c>
      <c r="D13" s="1269">
        <v>4</v>
      </c>
      <c r="E13" s="1269" t="s">
        <v>165</v>
      </c>
      <c r="F13" s="1322">
        <v>20000</v>
      </c>
      <c r="G13" s="1323">
        <f t="shared" ref="G13:G49" si="1">H13/C13</f>
        <v>2</v>
      </c>
      <c r="H13" s="1323">
        <v>10000</v>
      </c>
      <c r="I13" s="795">
        <f t="shared" ref="I13:I49" si="2">J13/C13</f>
        <v>1</v>
      </c>
      <c r="J13" s="1323">
        <v>5000</v>
      </c>
      <c r="K13" s="795">
        <f t="shared" ref="K13:K49" si="3">L13/C13</f>
        <v>1</v>
      </c>
      <c r="L13" s="1323">
        <v>5000</v>
      </c>
      <c r="M13" s="795">
        <f t="shared" ref="M13:M49" si="4">N13/C13</f>
        <v>0</v>
      </c>
      <c r="N13" s="1323"/>
    </row>
    <row r="14" spans="1:14" s="1111" customFormat="1" ht="20.399999999999999">
      <c r="A14" s="1270">
        <v>3</v>
      </c>
      <c r="B14" s="1324" t="s">
        <v>1045</v>
      </c>
      <c r="C14" s="1320">
        <f t="shared" si="0"/>
        <v>5000</v>
      </c>
      <c r="D14" s="1269">
        <v>4</v>
      </c>
      <c r="E14" s="1269" t="s">
        <v>165</v>
      </c>
      <c r="F14" s="1322">
        <v>20000</v>
      </c>
      <c r="G14" s="1323">
        <f t="shared" si="1"/>
        <v>2.6</v>
      </c>
      <c r="H14" s="1323">
        <v>13000</v>
      </c>
      <c r="I14" s="795">
        <f t="shared" si="2"/>
        <v>0.8</v>
      </c>
      <c r="J14" s="1323">
        <v>4000</v>
      </c>
      <c r="K14" s="795">
        <f t="shared" si="3"/>
        <v>0.6</v>
      </c>
      <c r="L14" s="1323">
        <v>3000</v>
      </c>
      <c r="M14" s="795">
        <f t="shared" si="4"/>
        <v>0</v>
      </c>
      <c r="N14" s="1323"/>
    </row>
    <row r="15" spans="1:14" s="1111" customFormat="1">
      <c r="A15" s="1270">
        <v>4</v>
      </c>
      <c r="B15" s="1324" t="s">
        <v>1046</v>
      </c>
      <c r="C15" s="1320">
        <f t="shared" si="0"/>
        <v>303.030303030303</v>
      </c>
      <c r="D15" s="1269">
        <v>33</v>
      </c>
      <c r="E15" s="1269" t="s">
        <v>175</v>
      </c>
      <c r="F15" s="1322">
        <v>10000</v>
      </c>
      <c r="G15" s="1323">
        <f t="shared" si="1"/>
        <v>33</v>
      </c>
      <c r="H15" s="1323">
        <v>10000</v>
      </c>
      <c r="I15" s="795">
        <f t="shared" si="2"/>
        <v>0</v>
      </c>
      <c r="J15" s="1323"/>
      <c r="K15" s="795">
        <f t="shared" si="3"/>
        <v>0</v>
      </c>
      <c r="L15" s="1323"/>
      <c r="M15" s="795">
        <f t="shared" si="4"/>
        <v>0</v>
      </c>
      <c r="N15" s="1323"/>
    </row>
    <row r="16" spans="1:14" s="1111" customFormat="1">
      <c r="A16" s="1270">
        <v>5</v>
      </c>
      <c r="B16" s="1325" t="s">
        <v>1047</v>
      </c>
      <c r="C16" s="1320">
        <f t="shared" si="0"/>
        <v>542.85714285714289</v>
      </c>
      <c r="D16" s="1269">
        <v>35</v>
      </c>
      <c r="E16" s="1269" t="s">
        <v>1082</v>
      </c>
      <c r="F16" s="1326">
        <f>38*500</f>
        <v>19000</v>
      </c>
      <c r="G16" s="1323">
        <f t="shared" si="1"/>
        <v>35</v>
      </c>
      <c r="H16" s="1326">
        <f>38*500</f>
        <v>19000</v>
      </c>
      <c r="I16" s="795">
        <f t="shared" si="2"/>
        <v>0</v>
      </c>
      <c r="J16" s="1323"/>
      <c r="K16" s="795">
        <f t="shared" si="3"/>
        <v>0</v>
      </c>
      <c r="L16" s="1323"/>
      <c r="M16" s="795">
        <f t="shared" si="4"/>
        <v>0</v>
      </c>
      <c r="N16" s="1323"/>
    </row>
    <row r="17" spans="1:14" s="1111" customFormat="1">
      <c r="A17" s="1270">
        <v>6</v>
      </c>
      <c r="B17" s="1327" t="s">
        <v>1048</v>
      </c>
      <c r="C17" s="1320">
        <f t="shared" si="0"/>
        <v>1000</v>
      </c>
      <c r="D17" s="1269">
        <v>10</v>
      </c>
      <c r="E17" s="1269"/>
      <c r="F17" s="1326">
        <v>10000</v>
      </c>
      <c r="G17" s="1323">
        <f t="shared" si="1"/>
        <v>1</v>
      </c>
      <c r="H17" s="1323">
        <v>1000</v>
      </c>
      <c r="I17" s="795">
        <f t="shared" si="2"/>
        <v>3</v>
      </c>
      <c r="J17" s="1323">
        <v>3000</v>
      </c>
      <c r="K17" s="795">
        <f t="shared" si="3"/>
        <v>3</v>
      </c>
      <c r="L17" s="1323">
        <v>3000</v>
      </c>
      <c r="M17" s="795">
        <f t="shared" si="4"/>
        <v>3</v>
      </c>
      <c r="N17" s="1323">
        <v>3000</v>
      </c>
    </row>
    <row r="18" spans="1:14" s="1111" customFormat="1">
      <c r="A18" s="1270">
        <v>7</v>
      </c>
      <c r="B18" s="1328" t="s">
        <v>1049</v>
      </c>
      <c r="C18" s="1320">
        <f t="shared" si="0"/>
        <v>50000</v>
      </c>
      <c r="D18" s="1269">
        <v>1</v>
      </c>
      <c r="E18" s="1269"/>
      <c r="F18" s="1326">
        <v>50000</v>
      </c>
      <c r="G18" s="1323">
        <f t="shared" si="1"/>
        <v>0</v>
      </c>
      <c r="H18" s="1323"/>
      <c r="I18" s="795">
        <f t="shared" si="2"/>
        <v>1</v>
      </c>
      <c r="J18" s="1323">
        <v>50000</v>
      </c>
      <c r="K18" s="795">
        <f t="shared" si="3"/>
        <v>0</v>
      </c>
      <c r="L18" s="1323"/>
      <c r="M18" s="795">
        <f t="shared" si="4"/>
        <v>0</v>
      </c>
      <c r="N18" s="1323"/>
    </row>
    <row r="19" spans="1:14" s="1111" customFormat="1">
      <c r="A19" s="1270">
        <v>8</v>
      </c>
      <c r="B19" s="1319" t="s">
        <v>1050</v>
      </c>
      <c r="C19" s="1320"/>
      <c r="D19" s="1269"/>
      <c r="E19" s="1269"/>
      <c r="F19" s="1326"/>
      <c r="G19" s="1323"/>
      <c r="H19" s="1323"/>
      <c r="I19" s="795"/>
      <c r="J19" s="790"/>
      <c r="K19" s="795"/>
      <c r="L19" s="1323"/>
      <c r="M19" s="795"/>
      <c r="N19" s="1323"/>
    </row>
    <row r="20" spans="1:14" s="1111" customFormat="1">
      <c r="A20" s="1270">
        <v>9</v>
      </c>
      <c r="B20" s="1329" t="s">
        <v>1051</v>
      </c>
      <c r="C20" s="1320">
        <f t="shared" si="0"/>
        <v>25000</v>
      </c>
      <c r="D20" s="1269">
        <v>4</v>
      </c>
      <c r="E20" s="1269" t="s">
        <v>165</v>
      </c>
      <c r="F20" s="1326">
        <v>100000</v>
      </c>
      <c r="G20" s="1323">
        <f t="shared" si="1"/>
        <v>0.8</v>
      </c>
      <c r="H20" s="1323">
        <v>20000</v>
      </c>
      <c r="I20" s="795">
        <f t="shared" si="2"/>
        <v>1.2</v>
      </c>
      <c r="J20" s="1323">
        <v>30000</v>
      </c>
      <c r="K20" s="795">
        <f t="shared" si="3"/>
        <v>1.2</v>
      </c>
      <c r="L20" s="1323">
        <v>30000</v>
      </c>
      <c r="M20" s="795">
        <f t="shared" si="4"/>
        <v>0.8</v>
      </c>
      <c r="N20" s="1323">
        <v>20000</v>
      </c>
    </row>
    <row r="21" spans="1:14" s="1111" customFormat="1">
      <c r="A21" s="1270">
        <v>10</v>
      </c>
      <c r="B21" s="1330" t="s">
        <v>1052</v>
      </c>
      <c r="C21" s="1320">
        <f t="shared" si="0"/>
        <v>7000</v>
      </c>
      <c r="D21" s="1269">
        <v>10</v>
      </c>
      <c r="E21" s="1269" t="s">
        <v>175</v>
      </c>
      <c r="F21" s="1331">
        <v>70000</v>
      </c>
      <c r="G21" s="1323">
        <f t="shared" si="1"/>
        <v>2.1428571428571428</v>
      </c>
      <c r="H21" s="1323">
        <v>15000</v>
      </c>
      <c r="I21" s="795">
        <f t="shared" si="2"/>
        <v>2.1428571428571428</v>
      </c>
      <c r="J21" s="1323">
        <v>15000</v>
      </c>
      <c r="K21" s="795">
        <f t="shared" si="3"/>
        <v>4.2857142857142856</v>
      </c>
      <c r="L21" s="1323">
        <v>30000</v>
      </c>
      <c r="M21" s="795">
        <f t="shared" si="4"/>
        <v>1.4285714285714286</v>
      </c>
      <c r="N21" s="1323">
        <v>10000</v>
      </c>
    </row>
    <row r="22" spans="1:14" s="1111" customFormat="1">
      <c r="A22" s="1270">
        <v>11</v>
      </c>
      <c r="B22" s="1330" t="s">
        <v>1053</v>
      </c>
      <c r="C22" s="1320">
        <f t="shared" si="0"/>
        <v>20298.75</v>
      </c>
      <c r="D22" s="1269">
        <v>2</v>
      </c>
      <c r="E22" s="1269" t="s">
        <v>175</v>
      </c>
      <c r="F22" s="1331">
        <v>40597.5</v>
      </c>
      <c r="G22" s="1323">
        <f t="shared" si="1"/>
        <v>1.014717655028019</v>
      </c>
      <c r="H22" s="1323">
        <v>20597.5</v>
      </c>
      <c r="I22" s="795">
        <f t="shared" si="2"/>
        <v>0.24632058624299527</v>
      </c>
      <c r="J22" s="1323">
        <v>5000</v>
      </c>
      <c r="K22" s="795">
        <f t="shared" si="3"/>
        <v>0.49264117248599054</v>
      </c>
      <c r="L22" s="1323">
        <v>10000</v>
      </c>
      <c r="M22" s="795">
        <f t="shared" si="4"/>
        <v>0.24632058624299527</v>
      </c>
      <c r="N22" s="1323">
        <v>5000</v>
      </c>
    </row>
    <row r="23" spans="1:14" s="1111" customFormat="1">
      <c r="A23" s="1270">
        <v>12</v>
      </c>
      <c r="B23" s="1332" t="s">
        <v>1054</v>
      </c>
      <c r="C23" s="1320">
        <f t="shared" si="0"/>
        <v>500</v>
      </c>
      <c r="D23" s="1269">
        <v>8</v>
      </c>
      <c r="E23" s="1269" t="s">
        <v>175</v>
      </c>
      <c r="F23" s="1331">
        <v>4000</v>
      </c>
      <c r="G23" s="1323">
        <f t="shared" si="1"/>
        <v>2</v>
      </c>
      <c r="H23" s="1323">
        <v>1000</v>
      </c>
      <c r="I23" s="795">
        <f t="shared" si="2"/>
        <v>2</v>
      </c>
      <c r="J23" s="1323">
        <v>1000</v>
      </c>
      <c r="K23" s="795">
        <f t="shared" si="3"/>
        <v>2</v>
      </c>
      <c r="L23" s="1323">
        <v>1000</v>
      </c>
      <c r="M23" s="795">
        <f t="shared" si="4"/>
        <v>2</v>
      </c>
      <c r="N23" s="1323">
        <v>1000</v>
      </c>
    </row>
    <row r="24" spans="1:14" s="1111" customFormat="1">
      <c r="A24" s="1270">
        <v>13</v>
      </c>
      <c r="B24" s="1325" t="s">
        <v>1055</v>
      </c>
      <c r="C24" s="1320">
        <f t="shared" si="0"/>
        <v>5000</v>
      </c>
      <c r="D24" s="1269">
        <v>4</v>
      </c>
      <c r="E24" s="1269"/>
      <c r="F24" s="1326">
        <v>20000</v>
      </c>
      <c r="G24" s="1323">
        <f t="shared" si="1"/>
        <v>1</v>
      </c>
      <c r="H24" s="1323">
        <v>5000</v>
      </c>
      <c r="I24" s="795">
        <f t="shared" si="2"/>
        <v>1</v>
      </c>
      <c r="J24" s="1323">
        <v>5000</v>
      </c>
      <c r="K24" s="795">
        <f t="shared" si="3"/>
        <v>1</v>
      </c>
      <c r="L24" s="1323">
        <v>5000</v>
      </c>
      <c r="M24" s="795">
        <f t="shared" si="4"/>
        <v>1</v>
      </c>
      <c r="N24" s="1323">
        <v>5000</v>
      </c>
    </row>
    <row r="25" spans="1:14" s="1111" customFormat="1">
      <c r="A25" s="1270">
        <v>14</v>
      </c>
      <c r="B25" s="1333" t="s">
        <v>1056</v>
      </c>
      <c r="C25" s="1320">
        <f t="shared" si="0"/>
        <v>60000</v>
      </c>
      <c r="D25" s="1269">
        <v>3</v>
      </c>
      <c r="E25" s="1269"/>
      <c r="F25" s="1326">
        <v>180000</v>
      </c>
      <c r="G25" s="1323">
        <f t="shared" si="1"/>
        <v>0</v>
      </c>
      <c r="H25" s="1323"/>
      <c r="I25" s="795">
        <f t="shared" si="2"/>
        <v>1</v>
      </c>
      <c r="J25" s="1323">
        <v>60000</v>
      </c>
      <c r="K25" s="795">
        <f t="shared" si="3"/>
        <v>1</v>
      </c>
      <c r="L25" s="1323">
        <v>60000</v>
      </c>
      <c r="M25" s="795">
        <f t="shared" si="4"/>
        <v>1</v>
      </c>
      <c r="N25" s="1323">
        <v>60000</v>
      </c>
    </row>
    <row r="26" spans="1:14" s="1111" customFormat="1">
      <c r="A26" s="1270">
        <v>15</v>
      </c>
      <c r="B26" s="1333" t="s">
        <v>1057</v>
      </c>
      <c r="C26" s="1320">
        <f t="shared" si="0"/>
        <v>200000</v>
      </c>
      <c r="D26" s="1269">
        <v>1</v>
      </c>
      <c r="E26" s="1269"/>
      <c r="F26" s="1326">
        <v>200000</v>
      </c>
      <c r="G26" s="1323">
        <f t="shared" si="1"/>
        <v>0</v>
      </c>
      <c r="H26" s="1323"/>
      <c r="I26" s="795">
        <f t="shared" si="2"/>
        <v>0</v>
      </c>
      <c r="J26" s="1323"/>
      <c r="K26" s="795">
        <f t="shared" si="3"/>
        <v>1</v>
      </c>
      <c r="L26" s="1323">
        <v>200000</v>
      </c>
      <c r="M26" s="795">
        <f t="shared" si="4"/>
        <v>0</v>
      </c>
      <c r="N26" s="1323"/>
    </row>
    <row r="27" spans="1:14" s="1111" customFormat="1">
      <c r="A27" s="1270">
        <v>16</v>
      </c>
      <c r="B27" s="1333" t="s">
        <v>1058</v>
      </c>
      <c r="C27" s="1320">
        <f t="shared" si="0"/>
        <v>100000</v>
      </c>
      <c r="D27" s="1269">
        <v>1</v>
      </c>
      <c r="E27" s="1269"/>
      <c r="F27" s="1326">
        <v>100000</v>
      </c>
      <c r="G27" s="1323">
        <f t="shared" si="1"/>
        <v>0</v>
      </c>
      <c r="H27" s="1323"/>
      <c r="I27" s="795">
        <f t="shared" si="2"/>
        <v>0</v>
      </c>
      <c r="J27" s="1323"/>
      <c r="K27" s="795">
        <f t="shared" si="3"/>
        <v>0</v>
      </c>
      <c r="L27" s="1323"/>
      <c r="M27" s="795">
        <f t="shared" si="4"/>
        <v>1</v>
      </c>
      <c r="N27" s="1323">
        <v>100000</v>
      </c>
    </row>
    <row r="28" spans="1:14" s="1111" customFormat="1">
      <c r="A28" s="1270">
        <v>17</v>
      </c>
      <c r="B28" s="1333" t="s">
        <v>1059</v>
      </c>
      <c r="C28" s="1320">
        <f t="shared" si="0"/>
        <v>60000</v>
      </c>
      <c r="D28" s="1269">
        <v>4</v>
      </c>
      <c r="E28" s="1269"/>
      <c r="F28" s="1326">
        <v>240000</v>
      </c>
      <c r="G28" s="1323">
        <f t="shared" si="1"/>
        <v>0</v>
      </c>
      <c r="H28" s="1323"/>
      <c r="I28" s="795">
        <f t="shared" si="2"/>
        <v>1</v>
      </c>
      <c r="J28" s="1323">
        <v>60000</v>
      </c>
      <c r="K28" s="795">
        <f t="shared" si="3"/>
        <v>1</v>
      </c>
      <c r="L28" s="1323">
        <v>60000</v>
      </c>
      <c r="M28" s="795">
        <f t="shared" si="4"/>
        <v>2</v>
      </c>
      <c r="N28" s="1323">
        <v>120000</v>
      </c>
    </row>
    <row r="29" spans="1:14" s="1111" customFormat="1">
      <c r="A29" s="1270">
        <v>18</v>
      </c>
      <c r="B29" s="1325" t="s">
        <v>1060</v>
      </c>
      <c r="C29" s="1320">
        <f t="shared" si="0"/>
        <v>75000</v>
      </c>
      <c r="D29" s="1269">
        <v>1</v>
      </c>
      <c r="E29" s="1269"/>
      <c r="F29" s="1326">
        <v>75000</v>
      </c>
      <c r="G29" s="1323">
        <f t="shared" si="1"/>
        <v>0</v>
      </c>
      <c r="H29" s="1323"/>
      <c r="I29" s="795">
        <f t="shared" si="2"/>
        <v>0</v>
      </c>
      <c r="J29" s="1323"/>
      <c r="K29" s="795">
        <f t="shared" si="3"/>
        <v>1</v>
      </c>
      <c r="L29" s="1323">
        <v>75000</v>
      </c>
      <c r="M29" s="795">
        <f t="shared" si="4"/>
        <v>0</v>
      </c>
      <c r="N29" s="1323"/>
    </row>
    <row r="30" spans="1:14" s="1111" customFormat="1" ht="20.399999999999999">
      <c r="A30" s="1270">
        <v>19</v>
      </c>
      <c r="B30" s="1333" t="s">
        <v>1061</v>
      </c>
      <c r="C30" s="1320">
        <f t="shared" si="0"/>
        <v>75000</v>
      </c>
      <c r="D30" s="1269">
        <v>1</v>
      </c>
      <c r="E30" s="1269"/>
      <c r="F30" s="1334">
        <v>75000</v>
      </c>
      <c r="G30" s="1323">
        <f t="shared" si="1"/>
        <v>0</v>
      </c>
      <c r="H30" s="1323"/>
      <c r="I30" s="795">
        <f t="shared" si="2"/>
        <v>0</v>
      </c>
      <c r="J30" s="1323"/>
      <c r="K30" s="795">
        <f t="shared" si="3"/>
        <v>1</v>
      </c>
      <c r="L30" s="1323">
        <v>75000</v>
      </c>
      <c r="M30" s="795">
        <f t="shared" si="4"/>
        <v>0</v>
      </c>
      <c r="N30" s="1323"/>
    </row>
    <row r="31" spans="1:14" s="1111" customFormat="1">
      <c r="A31" s="1270">
        <v>20</v>
      </c>
      <c r="B31" s="1335" t="s">
        <v>1062</v>
      </c>
      <c r="C31" s="1320">
        <f t="shared" si="0"/>
        <v>2500</v>
      </c>
      <c r="D31" s="1269">
        <v>10</v>
      </c>
      <c r="E31" s="1269"/>
      <c r="F31" s="1326">
        <v>25000</v>
      </c>
      <c r="G31" s="1323">
        <f t="shared" si="1"/>
        <v>1.2</v>
      </c>
      <c r="H31" s="1323">
        <v>3000</v>
      </c>
      <c r="I31" s="795">
        <f t="shared" si="2"/>
        <v>2.8</v>
      </c>
      <c r="J31" s="1323">
        <v>7000</v>
      </c>
      <c r="K31" s="795">
        <f t="shared" si="3"/>
        <v>2.4</v>
      </c>
      <c r="L31" s="1323">
        <v>6000</v>
      </c>
      <c r="M31" s="795">
        <f t="shared" si="4"/>
        <v>3.6</v>
      </c>
      <c r="N31" s="1323">
        <v>9000</v>
      </c>
    </row>
    <row r="32" spans="1:14">
      <c r="A32" s="1270">
        <v>21</v>
      </c>
      <c r="B32" s="1336" t="s">
        <v>1063</v>
      </c>
      <c r="C32" s="1320">
        <f t="shared" si="0"/>
        <v>5000</v>
      </c>
      <c r="D32" s="1269">
        <v>10</v>
      </c>
      <c r="E32" s="1269"/>
      <c r="F32" s="1326">
        <v>50000</v>
      </c>
      <c r="G32" s="1323">
        <f t="shared" si="1"/>
        <v>2</v>
      </c>
      <c r="H32" s="1323">
        <v>10000</v>
      </c>
      <c r="I32" s="795">
        <f t="shared" si="2"/>
        <v>3</v>
      </c>
      <c r="J32" s="1323">
        <v>15000</v>
      </c>
      <c r="K32" s="795">
        <f t="shared" si="3"/>
        <v>3</v>
      </c>
      <c r="L32" s="1323">
        <v>15000</v>
      </c>
      <c r="M32" s="795">
        <f t="shared" si="4"/>
        <v>2</v>
      </c>
      <c r="N32" s="1323">
        <v>10000</v>
      </c>
    </row>
    <row r="33" spans="1:14">
      <c r="A33" s="1270">
        <v>22</v>
      </c>
      <c r="B33" s="1337" t="s">
        <v>1064</v>
      </c>
      <c r="C33" s="1320">
        <f t="shared" si="0"/>
        <v>200000</v>
      </c>
      <c r="D33" s="1269">
        <v>1</v>
      </c>
      <c r="E33" s="1269"/>
      <c r="F33" s="1326">
        <v>200000</v>
      </c>
      <c r="G33" s="1323">
        <f t="shared" si="1"/>
        <v>0</v>
      </c>
      <c r="H33" s="1323"/>
      <c r="I33" s="795">
        <f t="shared" si="2"/>
        <v>1</v>
      </c>
      <c r="J33" s="1323">
        <v>200000</v>
      </c>
      <c r="K33" s="795">
        <f t="shared" si="3"/>
        <v>0</v>
      </c>
      <c r="L33" s="1323"/>
      <c r="M33" s="795">
        <f t="shared" si="4"/>
        <v>0</v>
      </c>
      <c r="N33" s="1323"/>
    </row>
    <row r="34" spans="1:14">
      <c r="A34" s="1270">
        <v>23</v>
      </c>
      <c r="B34" s="1337" t="s">
        <v>1065</v>
      </c>
      <c r="C34" s="1320">
        <f t="shared" si="0"/>
        <v>100000</v>
      </c>
      <c r="D34" s="1269">
        <v>1</v>
      </c>
      <c r="E34" s="1269"/>
      <c r="F34" s="1338">
        <v>100000</v>
      </c>
      <c r="G34" s="1323">
        <f t="shared" si="1"/>
        <v>0</v>
      </c>
      <c r="H34" s="1323"/>
      <c r="I34" s="795">
        <f t="shared" si="2"/>
        <v>1</v>
      </c>
      <c r="J34" s="1323">
        <v>100000</v>
      </c>
      <c r="K34" s="795">
        <f t="shared" si="3"/>
        <v>0</v>
      </c>
      <c r="L34" s="1323"/>
      <c r="M34" s="795">
        <f t="shared" si="4"/>
        <v>0</v>
      </c>
      <c r="N34" s="1323"/>
    </row>
    <row r="35" spans="1:14" ht="20.399999999999999">
      <c r="A35" s="1270">
        <v>24</v>
      </c>
      <c r="B35" s="1339" t="s">
        <v>1066</v>
      </c>
      <c r="C35" s="1320">
        <f t="shared" si="0"/>
        <v>3703.7037037037039</v>
      </c>
      <c r="D35" s="1269">
        <v>27</v>
      </c>
      <c r="E35" s="1269"/>
      <c r="F35" s="1338">
        <v>100000</v>
      </c>
      <c r="G35" s="1323">
        <f t="shared" si="1"/>
        <v>0</v>
      </c>
      <c r="H35" s="1323"/>
      <c r="I35" s="795">
        <f t="shared" si="2"/>
        <v>27</v>
      </c>
      <c r="J35" s="1323">
        <v>100000</v>
      </c>
      <c r="K35" s="795">
        <f t="shared" si="3"/>
        <v>0</v>
      </c>
      <c r="L35" s="1323"/>
      <c r="M35" s="795">
        <f t="shared" si="4"/>
        <v>0</v>
      </c>
      <c r="N35" s="1323"/>
    </row>
    <row r="36" spans="1:14" ht="20.399999999999999">
      <c r="A36" s="1270">
        <v>25</v>
      </c>
      <c r="B36" s="1340" t="s">
        <v>1067</v>
      </c>
      <c r="C36" s="1320">
        <f t="shared" si="0"/>
        <v>2857.1428571428573</v>
      </c>
      <c r="D36" s="1269">
        <v>35</v>
      </c>
      <c r="E36" s="1269"/>
      <c r="F36" s="1338">
        <v>100000</v>
      </c>
      <c r="G36" s="1323">
        <f t="shared" si="1"/>
        <v>0</v>
      </c>
      <c r="H36" s="1323"/>
      <c r="I36" s="795">
        <f t="shared" si="2"/>
        <v>35</v>
      </c>
      <c r="J36" s="1323">
        <v>100000</v>
      </c>
      <c r="K36" s="795">
        <f t="shared" si="3"/>
        <v>0</v>
      </c>
      <c r="L36" s="1323"/>
      <c r="M36" s="795">
        <f t="shared" si="4"/>
        <v>0</v>
      </c>
      <c r="N36" s="1323"/>
    </row>
    <row r="37" spans="1:14" ht="20.399999999999999">
      <c r="A37" s="1270">
        <v>26</v>
      </c>
      <c r="B37" s="1341" t="s">
        <v>1068</v>
      </c>
      <c r="C37" s="1320">
        <f t="shared" si="0"/>
        <v>5555.5555555555557</v>
      </c>
      <c r="D37" s="1269">
        <v>27</v>
      </c>
      <c r="E37" s="1269"/>
      <c r="F37" s="1338">
        <v>150000</v>
      </c>
      <c r="G37" s="1323">
        <f t="shared" si="1"/>
        <v>0</v>
      </c>
      <c r="H37" s="1323"/>
      <c r="I37" s="795">
        <f t="shared" si="2"/>
        <v>27</v>
      </c>
      <c r="J37" s="1323">
        <v>150000</v>
      </c>
      <c r="K37" s="795">
        <f t="shared" si="3"/>
        <v>0</v>
      </c>
      <c r="L37" s="1323"/>
      <c r="M37" s="795">
        <f t="shared" si="4"/>
        <v>0</v>
      </c>
      <c r="N37" s="1323"/>
    </row>
    <row r="38" spans="1:14">
      <c r="A38" s="1270">
        <v>27</v>
      </c>
      <c r="B38" s="1333" t="s">
        <v>1069</v>
      </c>
      <c r="C38" s="1320">
        <f t="shared" si="0"/>
        <v>50000</v>
      </c>
      <c r="D38" s="1269">
        <v>1</v>
      </c>
      <c r="E38" s="1269"/>
      <c r="F38" s="1326">
        <v>50000</v>
      </c>
      <c r="G38" s="1323">
        <f t="shared" si="1"/>
        <v>0</v>
      </c>
      <c r="H38" s="1323"/>
      <c r="I38" s="795">
        <f t="shared" si="2"/>
        <v>0</v>
      </c>
      <c r="J38" s="1323"/>
      <c r="K38" s="795">
        <f t="shared" si="3"/>
        <v>1</v>
      </c>
      <c r="L38" s="1323">
        <v>50000</v>
      </c>
      <c r="M38" s="795">
        <f t="shared" si="4"/>
        <v>0</v>
      </c>
      <c r="N38" s="1323"/>
    </row>
    <row r="39" spans="1:14">
      <c r="A39" s="1270">
        <v>28</v>
      </c>
      <c r="B39" s="1333" t="s">
        <v>1070</v>
      </c>
      <c r="C39" s="1320">
        <f t="shared" si="0"/>
        <v>50000</v>
      </c>
      <c r="D39" s="1269">
        <v>2</v>
      </c>
      <c r="E39" s="1269"/>
      <c r="F39" s="1342">
        <v>100000</v>
      </c>
      <c r="G39" s="1323">
        <f t="shared" si="1"/>
        <v>0.6</v>
      </c>
      <c r="H39" s="1323">
        <v>30000</v>
      </c>
      <c r="I39" s="795">
        <f t="shared" si="2"/>
        <v>0</v>
      </c>
      <c r="J39" s="1323"/>
      <c r="K39" s="795">
        <f t="shared" si="3"/>
        <v>0.6</v>
      </c>
      <c r="L39" s="1323">
        <v>30000</v>
      </c>
      <c r="M39" s="795">
        <f t="shared" si="4"/>
        <v>0.8</v>
      </c>
      <c r="N39" s="1323">
        <v>40000</v>
      </c>
    </row>
    <row r="40" spans="1:14">
      <c r="A40" s="1270">
        <v>29</v>
      </c>
      <c r="B40" s="1343" t="s">
        <v>1071</v>
      </c>
      <c r="C40" s="1320">
        <f t="shared" si="0"/>
        <v>90000</v>
      </c>
      <c r="D40" s="1269">
        <v>1</v>
      </c>
      <c r="E40" s="1269"/>
      <c r="F40" s="1344">
        <v>90000</v>
      </c>
      <c r="G40" s="1323">
        <f t="shared" si="1"/>
        <v>1</v>
      </c>
      <c r="H40" s="1323">
        <v>90000</v>
      </c>
      <c r="I40" s="795">
        <f t="shared" si="2"/>
        <v>0</v>
      </c>
      <c r="J40" s="1323"/>
      <c r="K40" s="795">
        <f t="shared" si="3"/>
        <v>0</v>
      </c>
      <c r="L40" s="1323"/>
      <c r="M40" s="795">
        <f t="shared" si="4"/>
        <v>0</v>
      </c>
      <c r="N40" s="1323"/>
    </row>
    <row r="41" spans="1:14">
      <c r="A41" s="1270">
        <v>30</v>
      </c>
      <c r="B41" s="1341" t="s">
        <v>1072</v>
      </c>
      <c r="C41" s="1320">
        <f t="shared" si="0"/>
        <v>3000</v>
      </c>
      <c r="D41" s="1269">
        <v>5</v>
      </c>
      <c r="E41" s="1269"/>
      <c r="F41" s="1323">
        <v>15000</v>
      </c>
      <c r="G41" s="1323">
        <f t="shared" si="1"/>
        <v>5</v>
      </c>
      <c r="H41" s="1323">
        <v>15000</v>
      </c>
      <c r="I41" s="795">
        <f t="shared" si="2"/>
        <v>0</v>
      </c>
      <c r="J41" s="1323"/>
      <c r="K41" s="795">
        <f t="shared" si="3"/>
        <v>0</v>
      </c>
      <c r="L41" s="1323"/>
      <c r="M41" s="795">
        <f t="shared" si="4"/>
        <v>0</v>
      </c>
      <c r="N41" s="1323"/>
    </row>
    <row r="42" spans="1:14">
      <c r="A42" s="1270">
        <v>31</v>
      </c>
      <c r="B42" s="1341" t="s">
        <v>1073</v>
      </c>
      <c r="C42" s="1320">
        <f t="shared" si="0"/>
        <v>50000</v>
      </c>
      <c r="D42" s="1269">
        <v>1</v>
      </c>
      <c r="E42" s="1269"/>
      <c r="F42" s="1323">
        <v>50000</v>
      </c>
      <c r="G42" s="1323">
        <f t="shared" si="1"/>
        <v>1</v>
      </c>
      <c r="H42" s="1323">
        <v>50000</v>
      </c>
      <c r="I42" s="795">
        <f t="shared" si="2"/>
        <v>0</v>
      </c>
      <c r="J42" s="1323"/>
      <c r="K42" s="795">
        <f t="shared" si="3"/>
        <v>0</v>
      </c>
      <c r="L42" s="1323"/>
      <c r="M42" s="795">
        <f t="shared" si="4"/>
        <v>0</v>
      </c>
      <c r="N42" s="1323"/>
    </row>
    <row r="43" spans="1:14">
      <c r="A43" s="1270">
        <v>32</v>
      </c>
      <c r="B43" s="1341" t="s">
        <v>1074</v>
      </c>
      <c r="C43" s="1320">
        <f t="shared" si="0"/>
        <v>40000</v>
      </c>
      <c r="D43" s="1269">
        <v>2</v>
      </c>
      <c r="E43" s="1269"/>
      <c r="F43" s="1323">
        <v>80000</v>
      </c>
      <c r="G43" s="1323">
        <f t="shared" si="1"/>
        <v>2</v>
      </c>
      <c r="H43" s="1323">
        <v>80000</v>
      </c>
      <c r="I43" s="795">
        <f t="shared" si="2"/>
        <v>0</v>
      </c>
      <c r="J43" s="1323"/>
      <c r="K43" s="795">
        <f t="shared" si="3"/>
        <v>0</v>
      </c>
      <c r="L43" s="1323"/>
      <c r="M43" s="795">
        <f t="shared" si="4"/>
        <v>0</v>
      </c>
      <c r="N43" s="1323"/>
    </row>
    <row r="44" spans="1:14">
      <c r="A44" s="1270">
        <v>33</v>
      </c>
      <c r="B44" s="1341" t="s">
        <v>1075</v>
      </c>
      <c r="C44" s="1320">
        <f t="shared" si="0"/>
        <v>75000</v>
      </c>
      <c r="D44" s="1269">
        <v>2</v>
      </c>
      <c r="E44" s="1269"/>
      <c r="F44" s="1323">
        <v>150000</v>
      </c>
      <c r="G44" s="1323">
        <f t="shared" si="1"/>
        <v>2</v>
      </c>
      <c r="H44" s="1323">
        <v>150000</v>
      </c>
      <c r="I44" s="795">
        <f t="shared" si="2"/>
        <v>0</v>
      </c>
      <c r="J44" s="1323"/>
      <c r="K44" s="795">
        <f t="shared" si="3"/>
        <v>0</v>
      </c>
      <c r="L44" s="1323"/>
      <c r="M44" s="795">
        <f t="shared" si="4"/>
        <v>0</v>
      </c>
      <c r="N44" s="1323"/>
    </row>
    <row r="45" spans="1:14">
      <c r="A45" s="1270">
        <v>34</v>
      </c>
      <c r="B45" s="1341" t="s">
        <v>1076</v>
      </c>
      <c r="C45" s="1320">
        <f t="shared" si="0"/>
        <v>15000</v>
      </c>
      <c r="D45" s="1269">
        <v>1</v>
      </c>
      <c r="E45" s="1269"/>
      <c r="F45" s="1345">
        <v>15000</v>
      </c>
      <c r="G45" s="1323">
        <f t="shared" si="1"/>
        <v>1</v>
      </c>
      <c r="H45" s="1345">
        <v>15000</v>
      </c>
      <c r="I45" s="795">
        <f t="shared" si="2"/>
        <v>0</v>
      </c>
      <c r="J45" s="1323"/>
      <c r="K45" s="795">
        <f t="shared" si="3"/>
        <v>0</v>
      </c>
      <c r="L45" s="1323"/>
      <c r="M45" s="795">
        <f t="shared" si="4"/>
        <v>0</v>
      </c>
      <c r="N45" s="1323"/>
    </row>
    <row r="46" spans="1:14">
      <c r="A46" s="1270">
        <v>35</v>
      </c>
      <c r="B46" s="1341" t="s">
        <v>1077</v>
      </c>
      <c r="C46" s="1320">
        <f t="shared" si="0"/>
        <v>2142.8571428571427</v>
      </c>
      <c r="D46" s="1269">
        <v>35</v>
      </c>
      <c r="E46" s="1269"/>
      <c r="F46" s="1323">
        <v>75000</v>
      </c>
      <c r="G46" s="1323">
        <f t="shared" si="1"/>
        <v>35</v>
      </c>
      <c r="H46" s="1323">
        <v>75000</v>
      </c>
      <c r="I46" s="795">
        <f t="shared" si="2"/>
        <v>0</v>
      </c>
      <c r="J46" s="1323"/>
      <c r="K46" s="795">
        <f t="shared" si="3"/>
        <v>0</v>
      </c>
      <c r="L46" s="1323"/>
      <c r="M46" s="795">
        <f t="shared" si="4"/>
        <v>0</v>
      </c>
      <c r="N46" s="1323"/>
    </row>
    <row r="47" spans="1:14">
      <c r="A47" s="1270">
        <v>36</v>
      </c>
      <c r="B47" s="1341" t="s">
        <v>1078</v>
      </c>
      <c r="C47" s="1320">
        <f t="shared" si="0"/>
        <v>170000</v>
      </c>
      <c r="D47" s="1269">
        <v>1</v>
      </c>
      <c r="E47" s="1269"/>
      <c r="F47" s="1323">
        <v>170000</v>
      </c>
      <c r="G47" s="1323">
        <f t="shared" si="1"/>
        <v>1</v>
      </c>
      <c r="H47" s="1323">
        <v>170000</v>
      </c>
      <c r="I47" s="795">
        <f t="shared" si="2"/>
        <v>0</v>
      </c>
      <c r="J47" s="1323"/>
      <c r="K47" s="795">
        <f t="shared" si="3"/>
        <v>0</v>
      </c>
      <c r="L47" s="1323"/>
      <c r="M47" s="795">
        <f t="shared" si="4"/>
        <v>0</v>
      </c>
      <c r="N47" s="1323"/>
    </row>
    <row r="48" spans="1:14" s="1272" customFormat="1">
      <c r="A48" s="1270">
        <v>37</v>
      </c>
      <c r="B48" s="1346" t="s">
        <v>1079</v>
      </c>
      <c r="C48" s="1320">
        <f t="shared" si="0"/>
        <v>40000</v>
      </c>
      <c r="D48" s="1269">
        <v>1</v>
      </c>
      <c r="E48" s="1269"/>
      <c r="F48" s="1323">
        <v>40000</v>
      </c>
      <c r="G48" s="1323">
        <f t="shared" si="1"/>
        <v>1</v>
      </c>
      <c r="H48" s="1323">
        <v>40000</v>
      </c>
      <c r="I48" s="795">
        <f t="shared" si="2"/>
        <v>0</v>
      </c>
      <c r="J48" s="1323"/>
      <c r="K48" s="795">
        <f t="shared" si="3"/>
        <v>0</v>
      </c>
      <c r="L48" s="1323"/>
      <c r="M48" s="795">
        <f t="shared" si="4"/>
        <v>0</v>
      </c>
      <c r="N48" s="1323"/>
    </row>
    <row r="49" spans="1:14" s="1272" customFormat="1">
      <c r="A49" s="1270">
        <v>38</v>
      </c>
      <c r="B49" s="1346" t="s">
        <v>1080</v>
      </c>
      <c r="C49" s="1320">
        <f t="shared" si="0"/>
        <v>703245</v>
      </c>
      <c r="D49" s="1269">
        <v>1</v>
      </c>
      <c r="E49" s="1269"/>
      <c r="F49" s="1323">
        <v>703245</v>
      </c>
      <c r="G49" s="1323">
        <f t="shared" si="1"/>
        <v>0</v>
      </c>
      <c r="H49" s="1323"/>
      <c r="I49" s="795">
        <f t="shared" si="2"/>
        <v>0</v>
      </c>
      <c r="J49" s="1323"/>
      <c r="K49" s="795">
        <f t="shared" si="3"/>
        <v>1</v>
      </c>
      <c r="L49" s="1323">
        <v>703245</v>
      </c>
      <c r="M49" s="795">
        <f t="shared" si="4"/>
        <v>0</v>
      </c>
      <c r="N49" s="1323"/>
    </row>
    <row r="50" spans="1:14" ht="15" thickBot="1">
      <c r="A50" s="7"/>
      <c r="B50" s="7"/>
      <c r="C50" s="33"/>
      <c r="D50" s="33"/>
      <c r="E50" s="391"/>
      <c r="F50" s="1318"/>
      <c r="G50" s="7"/>
      <c r="H50" s="7"/>
      <c r="I50" s="7"/>
      <c r="J50" s="7"/>
      <c r="K50" s="7"/>
      <c r="L50" s="7"/>
      <c r="M50" s="7"/>
      <c r="N50" s="7"/>
    </row>
    <row r="51" spans="1:14" ht="15" thickTop="1">
      <c r="A51" s="758" t="s">
        <v>16</v>
      </c>
      <c r="B51" s="7"/>
      <c r="C51" s="760"/>
      <c r="D51" s="760"/>
      <c r="E51" s="391"/>
      <c r="F51" s="761">
        <f>SUM(F12:F50)</f>
        <v>3646842.5</v>
      </c>
      <c r="G51" s="761"/>
      <c r="H51" s="761">
        <f>SUM(H12:H50)</f>
        <v>880097.5</v>
      </c>
      <c r="I51" s="761"/>
      <c r="J51" s="761">
        <f>SUM(J12:J50)</f>
        <v>947500</v>
      </c>
      <c r="K51" s="761"/>
      <c r="L51" s="761">
        <f>SUM(L12:L50)</f>
        <v>1398745</v>
      </c>
      <c r="M51" s="761"/>
      <c r="N51" s="761">
        <f>SUM(N12:N50)</f>
        <v>420500</v>
      </c>
    </row>
    <row r="52" spans="1:14">
      <c r="A52" s="23"/>
      <c r="B52" s="19"/>
      <c r="C52" s="762"/>
      <c r="D52" s="762"/>
      <c r="E52" s="763"/>
      <c r="F52" s="19"/>
      <c r="G52" s="19"/>
      <c r="H52" s="19"/>
      <c r="I52" s="19"/>
      <c r="J52" s="19"/>
      <c r="K52" s="19"/>
      <c r="L52" s="19"/>
      <c r="M52" s="19"/>
      <c r="N52" s="20"/>
    </row>
    <row r="53" spans="1:14">
      <c r="A53" s="21"/>
      <c r="B53" s="764" t="s">
        <v>152</v>
      </c>
      <c r="C53" s="765"/>
      <c r="D53" s="765"/>
      <c r="E53" s="766"/>
      <c r="F53" s="764"/>
      <c r="G53" s="764"/>
      <c r="H53" s="764"/>
      <c r="I53" s="764"/>
      <c r="J53" s="3"/>
      <c r="K53" s="3"/>
      <c r="L53" s="3"/>
      <c r="M53" s="3"/>
      <c r="N53" s="22"/>
    </row>
    <row r="54" spans="1:14">
      <c r="A54" s="21"/>
      <c r="B54" s="3"/>
      <c r="C54" s="767"/>
      <c r="D54" s="767"/>
      <c r="E54" s="768"/>
      <c r="F54" s="3"/>
      <c r="G54" s="3"/>
      <c r="H54" s="349" t="s">
        <v>65</v>
      </c>
      <c r="I54" s="2176" t="s">
        <v>1008</v>
      </c>
      <c r="J54" s="2176"/>
      <c r="K54" s="2176"/>
      <c r="L54" s="3"/>
      <c r="M54" s="3"/>
      <c r="N54" s="22"/>
    </row>
    <row r="55" spans="1:14">
      <c r="A55" s="17"/>
      <c r="B55" s="2"/>
      <c r="C55" s="769"/>
      <c r="D55" s="769"/>
      <c r="E55" s="770"/>
      <c r="F55" s="2"/>
      <c r="G55" s="2"/>
      <c r="H55" s="350"/>
      <c r="I55" s="2165" t="s">
        <v>1009</v>
      </c>
      <c r="J55" s="2165"/>
      <c r="K55" s="2165"/>
      <c r="L55" s="2" t="s">
        <v>124</v>
      </c>
      <c r="M55" s="2"/>
      <c r="N55" s="18"/>
    </row>
    <row r="56" spans="1:14">
      <c r="A56" s="1"/>
      <c r="B56" s="1"/>
      <c r="C56" s="748"/>
      <c r="D56" s="748"/>
      <c r="E56" s="749"/>
      <c r="F56" s="1"/>
      <c r="G56" s="1"/>
      <c r="H56" s="1"/>
      <c r="I56" s="1"/>
      <c r="J56" s="1"/>
      <c r="K56" s="1"/>
      <c r="L56" s="1"/>
      <c r="M56" s="1"/>
      <c r="N56" s="1"/>
    </row>
    <row r="57" spans="1:14">
      <c r="A57" s="1"/>
      <c r="B57" s="1"/>
      <c r="C57" s="748"/>
      <c r="D57" s="748"/>
      <c r="E57" s="749"/>
      <c r="F57" s="1"/>
      <c r="G57" s="1"/>
      <c r="H57" s="1"/>
      <c r="I57" s="1"/>
      <c r="J57" s="1"/>
      <c r="K57" s="1"/>
      <c r="L57" s="1"/>
      <c r="M57" s="1"/>
      <c r="N57" s="1"/>
    </row>
    <row r="58" spans="1:14">
      <c r="A58" s="1"/>
      <c r="B58" s="1"/>
      <c r="C58" s="748"/>
      <c r="D58" s="748"/>
      <c r="E58" s="749"/>
      <c r="F58" s="1"/>
      <c r="G58" s="1"/>
      <c r="H58" s="1"/>
      <c r="I58" s="1"/>
      <c r="J58" s="1"/>
      <c r="K58" s="1"/>
      <c r="L58" s="1"/>
      <c r="M58" s="1"/>
      <c r="N58" s="1"/>
    </row>
    <row r="59" spans="1:14" s="1" customFormat="1">
      <c r="C59" s="748"/>
      <c r="D59" s="748"/>
      <c r="E59" s="749"/>
      <c r="H59" s="1" t="s">
        <v>124</v>
      </c>
    </row>
    <row r="60" spans="1:14" s="1" customFormat="1">
      <c r="C60" s="748"/>
      <c r="D60" s="748"/>
      <c r="E60" s="749"/>
    </row>
    <row r="61" spans="1:14" s="1" customFormat="1">
      <c r="C61" s="748"/>
      <c r="D61" s="748"/>
      <c r="E61" s="749"/>
    </row>
    <row r="62" spans="1:14" s="1" customFormat="1">
      <c r="C62" s="748"/>
      <c r="D62" s="748"/>
      <c r="E62" s="749"/>
    </row>
    <row r="63" spans="1:14">
      <c r="A63" s="1"/>
      <c r="B63" s="1"/>
      <c r="C63" s="748"/>
      <c r="D63" s="748"/>
      <c r="E63" s="749"/>
      <c r="F63" s="1"/>
      <c r="G63" s="1"/>
      <c r="H63" s="1"/>
      <c r="I63" s="1"/>
      <c r="J63" s="1"/>
      <c r="K63" s="1"/>
      <c r="L63" s="1"/>
      <c r="M63" s="1"/>
      <c r="N63" s="1"/>
    </row>
    <row r="64" spans="1:14">
      <c r="A64" s="778" t="s">
        <v>149</v>
      </c>
      <c r="B64" s="778"/>
      <c r="C64" s="779"/>
      <c r="D64" s="779"/>
      <c r="E64" s="780"/>
      <c r="F64" s="778"/>
      <c r="G64" s="778"/>
      <c r="H64" s="778"/>
      <c r="I64" s="778"/>
      <c r="J64" s="778"/>
      <c r="K64" s="778"/>
      <c r="L64" s="778"/>
      <c r="M64" s="778"/>
      <c r="N64" s="778"/>
    </row>
    <row r="65" spans="1:14">
      <c r="A65" s="778"/>
      <c r="B65" s="778"/>
      <c r="C65" s="779"/>
      <c r="D65" s="779"/>
      <c r="E65" s="780"/>
      <c r="F65" s="778"/>
      <c r="G65" s="778"/>
      <c r="H65" s="778"/>
      <c r="I65" s="778"/>
      <c r="J65" s="778"/>
      <c r="K65" s="778"/>
      <c r="L65" s="778"/>
      <c r="M65" s="778"/>
      <c r="N65" s="778"/>
    </row>
    <row r="66" spans="1:14">
      <c r="A66" s="2193" t="s">
        <v>19</v>
      </c>
      <c r="B66" s="2193"/>
      <c r="C66" s="2193"/>
      <c r="D66" s="2193"/>
      <c r="E66" s="2193"/>
      <c r="F66" s="2193"/>
      <c r="G66" s="2193"/>
      <c r="H66" s="2193"/>
      <c r="I66" s="2193"/>
      <c r="J66" s="2193"/>
      <c r="K66" s="2193"/>
      <c r="L66" s="2193"/>
      <c r="M66" s="2193"/>
      <c r="N66" s="2193"/>
    </row>
    <row r="67" spans="1:14">
      <c r="A67" s="2193" t="s">
        <v>20</v>
      </c>
      <c r="B67" s="2193"/>
      <c r="C67" s="2193"/>
      <c r="D67" s="2193"/>
      <c r="E67" s="2193"/>
      <c r="F67" s="2193"/>
      <c r="G67" s="2193"/>
      <c r="H67" s="2193"/>
      <c r="I67" s="2193"/>
      <c r="J67" s="2193"/>
      <c r="K67" s="2193"/>
      <c r="L67" s="2193"/>
      <c r="M67" s="2193"/>
      <c r="N67" s="2193"/>
    </row>
    <row r="68" spans="1:14">
      <c r="A68" s="1299" t="s">
        <v>1039</v>
      </c>
      <c r="B68" s="778"/>
      <c r="C68" s="779"/>
      <c r="D68" s="779"/>
      <c r="E68" s="780"/>
      <c r="F68" s="778"/>
      <c r="G68" s="778"/>
      <c r="H68" s="778"/>
      <c r="I68" s="778"/>
      <c r="J68" s="778"/>
      <c r="K68" s="778"/>
      <c r="L68" s="778"/>
      <c r="M68" s="778"/>
      <c r="N68" s="778"/>
    </row>
    <row r="69" spans="1:14">
      <c r="A69" s="781" t="s">
        <v>150</v>
      </c>
      <c r="B69" s="781"/>
      <c r="C69" s="782"/>
      <c r="D69" s="782"/>
      <c r="E69" s="783"/>
      <c r="F69" s="784" t="s">
        <v>1</v>
      </c>
      <c r="G69" s="785"/>
      <c r="H69" s="785"/>
      <c r="I69" s="785"/>
      <c r="J69" s="786"/>
      <c r="K69" s="784" t="s">
        <v>151</v>
      </c>
      <c r="L69" s="785"/>
      <c r="M69" s="785"/>
      <c r="N69" s="786"/>
    </row>
    <row r="70" spans="1:14" ht="15" thickBot="1">
      <c r="A70" s="787" t="s">
        <v>364</v>
      </c>
      <c r="B70" s="787"/>
      <c r="C70" s="788"/>
      <c r="D70" s="1302"/>
      <c r="E70" s="1303"/>
      <c r="F70" s="789" t="s">
        <v>2</v>
      </c>
      <c r="G70" s="2194" t="s">
        <v>3</v>
      </c>
      <c r="H70" s="2195"/>
      <c r="I70" s="2194" t="s">
        <v>4</v>
      </c>
      <c r="J70" s="2195"/>
      <c r="K70" s="2196" t="s">
        <v>5</v>
      </c>
      <c r="L70" s="2197"/>
      <c r="M70" s="2197"/>
      <c r="N70" s="2198"/>
    </row>
    <row r="71" spans="1:14">
      <c r="A71" s="2199" t="s">
        <v>128</v>
      </c>
      <c r="B71" s="2199" t="s">
        <v>6</v>
      </c>
      <c r="C71" s="2202" t="s">
        <v>7</v>
      </c>
      <c r="D71" s="2209" t="s">
        <v>28</v>
      </c>
      <c r="E71" s="2210"/>
      <c r="F71" s="2205" t="s">
        <v>8</v>
      </c>
      <c r="G71" s="2194" t="s">
        <v>27</v>
      </c>
      <c r="H71" s="2208"/>
      <c r="I71" s="2208"/>
      <c r="J71" s="2208"/>
      <c r="K71" s="2208"/>
      <c r="L71" s="2208"/>
      <c r="M71" s="2208"/>
      <c r="N71" s="2195"/>
    </row>
    <row r="72" spans="1:14">
      <c r="A72" s="2200"/>
      <c r="B72" s="2200"/>
      <c r="C72" s="2203"/>
      <c r="D72" s="2211"/>
      <c r="E72" s="2212"/>
      <c r="F72" s="2206"/>
      <c r="G72" s="2194" t="s">
        <v>130</v>
      </c>
      <c r="H72" s="2195"/>
      <c r="I72" s="2194" t="s">
        <v>30</v>
      </c>
      <c r="J72" s="2195"/>
      <c r="K72" s="2194" t="s">
        <v>31</v>
      </c>
      <c r="L72" s="2195"/>
      <c r="M72" s="2194" t="s">
        <v>32</v>
      </c>
      <c r="N72" s="2195"/>
    </row>
    <row r="73" spans="1:14" ht="15" thickBot="1">
      <c r="A73" s="2201"/>
      <c r="B73" s="2201"/>
      <c r="C73" s="2204"/>
      <c r="D73" s="2213"/>
      <c r="E73" s="2214"/>
      <c r="F73" s="2207"/>
      <c r="G73" s="790" t="s">
        <v>9</v>
      </c>
      <c r="H73" s="790" t="s">
        <v>10</v>
      </c>
      <c r="I73" s="790" t="s">
        <v>9</v>
      </c>
      <c r="J73" s="790" t="s">
        <v>10</v>
      </c>
      <c r="K73" s="790" t="s">
        <v>9</v>
      </c>
      <c r="L73" s="790" t="s">
        <v>10</v>
      </c>
      <c r="M73" s="790" t="s">
        <v>9</v>
      </c>
      <c r="N73" s="790" t="s">
        <v>10</v>
      </c>
    </row>
    <row r="74" spans="1:14">
      <c r="A74" s="791" t="s">
        <v>33</v>
      </c>
      <c r="B74" s="1296" t="s">
        <v>1010</v>
      </c>
      <c r="C74" s="792">
        <f>F74/D74</f>
        <v>40</v>
      </c>
      <c r="D74" s="1301">
        <v>8</v>
      </c>
      <c r="E74" s="1301" t="s">
        <v>175</v>
      </c>
      <c r="F74" s="1274">
        <v>320</v>
      </c>
      <c r="G74" s="794">
        <f>H74/C74</f>
        <v>2</v>
      </c>
      <c r="H74" s="1300">
        <v>80</v>
      </c>
      <c r="I74" s="794">
        <f>J74/C74</f>
        <v>2</v>
      </c>
      <c r="J74" s="1300">
        <v>80</v>
      </c>
      <c r="K74" s="1317">
        <f>L74/C74</f>
        <v>2</v>
      </c>
      <c r="L74" s="1300">
        <v>80</v>
      </c>
      <c r="M74" s="794">
        <f>N74/C74</f>
        <v>2</v>
      </c>
      <c r="N74" s="1300">
        <v>80</v>
      </c>
    </row>
    <row r="75" spans="1:14">
      <c r="A75" s="791" t="s">
        <v>35</v>
      </c>
      <c r="B75" s="1296" t="s">
        <v>1011</v>
      </c>
      <c r="C75" s="792">
        <f t="shared" ref="C75:C110" si="5">F75/D75</f>
        <v>170</v>
      </c>
      <c r="D75" s="1301">
        <v>10</v>
      </c>
      <c r="E75" s="1301" t="s">
        <v>12</v>
      </c>
      <c r="F75" s="1274">
        <v>1700</v>
      </c>
      <c r="G75" s="794">
        <f t="shared" ref="G75:G110" si="6">H75/C75</f>
        <v>2</v>
      </c>
      <c r="H75" s="1300">
        <v>340</v>
      </c>
      <c r="I75" s="794">
        <f t="shared" ref="I75:I110" si="7">J75/C75</f>
        <v>3</v>
      </c>
      <c r="J75" s="1300">
        <v>510</v>
      </c>
      <c r="K75" s="1317">
        <f t="shared" ref="K75:K77" si="8">L75/C75</f>
        <v>2</v>
      </c>
      <c r="L75" s="1300">
        <v>340</v>
      </c>
      <c r="M75" s="794">
        <f t="shared" ref="M75:M110" si="9">N75/C75</f>
        <v>3</v>
      </c>
      <c r="N75" s="1300">
        <v>510</v>
      </c>
    </row>
    <row r="76" spans="1:14">
      <c r="A76" s="791" t="s">
        <v>36</v>
      </c>
      <c r="B76" s="1296" t="s">
        <v>1012</v>
      </c>
      <c r="C76" s="792">
        <f t="shared" si="5"/>
        <v>190</v>
      </c>
      <c r="D76" s="1301">
        <v>9</v>
      </c>
      <c r="E76" s="1301" t="s">
        <v>12</v>
      </c>
      <c r="F76" s="1274">
        <v>1710</v>
      </c>
      <c r="G76" s="794">
        <f t="shared" si="6"/>
        <v>2</v>
      </c>
      <c r="H76" s="1300">
        <v>380</v>
      </c>
      <c r="I76" s="794">
        <f t="shared" si="7"/>
        <v>2</v>
      </c>
      <c r="J76" s="1300">
        <v>380</v>
      </c>
      <c r="K76" s="1317">
        <f t="shared" si="8"/>
        <v>2</v>
      </c>
      <c r="L76" s="1300">
        <v>380</v>
      </c>
      <c r="M76" s="794">
        <f t="shared" si="9"/>
        <v>3</v>
      </c>
      <c r="N76" s="1300">
        <v>570</v>
      </c>
    </row>
    <row r="77" spans="1:14">
      <c r="A77" s="791" t="s">
        <v>38</v>
      </c>
      <c r="B77" s="1297" t="s">
        <v>1013</v>
      </c>
      <c r="C77" s="792">
        <f t="shared" si="5"/>
        <v>520</v>
      </c>
      <c r="D77" s="1301">
        <v>2</v>
      </c>
      <c r="E77" s="1301" t="s">
        <v>175</v>
      </c>
      <c r="F77" s="1274">
        <v>1040</v>
      </c>
      <c r="G77" s="794"/>
      <c r="H77" s="1300">
        <f>G77*A77</f>
        <v>0</v>
      </c>
      <c r="I77" s="794">
        <f t="shared" si="7"/>
        <v>1</v>
      </c>
      <c r="J77" s="1300">
        <v>520</v>
      </c>
      <c r="K77" s="1317">
        <f t="shared" si="8"/>
        <v>0</v>
      </c>
      <c r="L77" s="1300"/>
      <c r="M77" s="794">
        <f t="shared" si="9"/>
        <v>1</v>
      </c>
      <c r="N77" s="1300">
        <v>520</v>
      </c>
    </row>
    <row r="78" spans="1:14">
      <c r="A78" s="791" t="s">
        <v>39</v>
      </c>
      <c r="B78" s="1287" t="s">
        <v>1014</v>
      </c>
      <c r="C78" s="792">
        <f t="shared" si="5"/>
        <v>2</v>
      </c>
      <c r="D78" s="1301">
        <v>80</v>
      </c>
      <c r="E78" s="1301" t="s">
        <v>175</v>
      </c>
      <c r="F78" s="1274">
        <v>160</v>
      </c>
      <c r="G78" s="794">
        <f t="shared" si="6"/>
        <v>20</v>
      </c>
      <c r="H78" s="1300">
        <v>40</v>
      </c>
      <c r="I78" s="794">
        <f t="shared" si="7"/>
        <v>20</v>
      </c>
      <c r="J78" s="1300">
        <v>40</v>
      </c>
      <c r="K78" s="1317">
        <f t="shared" ref="K78:K110" si="10">L78/C78</f>
        <v>20</v>
      </c>
      <c r="L78" s="1300">
        <v>40</v>
      </c>
      <c r="M78" s="794">
        <f t="shared" si="9"/>
        <v>20</v>
      </c>
      <c r="N78" s="1300">
        <v>40</v>
      </c>
    </row>
    <row r="79" spans="1:14">
      <c r="A79" s="791" t="s">
        <v>40</v>
      </c>
      <c r="B79" s="1287" t="s">
        <v>1015</v>
      </c>
      <c r="C79" s="792">
        <f t="shared" si="5"/>
        <v>3</v>
      </c>
      <c r="D79" s="1301">
        <v>80</v>
      </c>
      <c r="E79" s="1301" t="s">
        <v>175</v>
      </c>
      <c r="F79" s="1274">
        <v>240</v>
      </c>
      <c r="G79" s="794">
        <f t="shared" si="6"/>
        <v>20</v>
      </c>
      <c r="H79" s="1300">
        <v>60</v>
      </c>
      <c r="I79" s="794">
        <f t="shared" si="7"/>
        <v>20</v>
      </c>
      <c r="J79" s="1300">
        <v>60</v>
      </c>
      <c r="K79" s="1317">
        <f t="shared" si="10"/>
        <v>20</v>
      </c>
      <c r="L79" s="1300">
        <v>60</v>
      </c>
      <c r="M79" s="794">
        <f t="shared" si="9"/>
        <v>20</v>
      </c>
      <c r="N79" s="1300">
        <v>60</v>
      </c>
    </row>
    <row r="80" spans="1:14">
      <c r="A80" s="791" t="s">
        <v>41</v>
      </c>
      <c r="B80" s="1287" t="s">
        <v>1016</v>
      </c>
      <c r="C80" s="792">
        <f t="shared" si="5"/>
        <v>7</v>
      </c>
      <c r="D80" s="1301">
        <v>40</v>
      </c>
      <c r="E80" s="1301" t="s">
        <v>175</v>
      </c>
      <c r="F80" s="1274">
        <v>280</v>
      </c>
      <c r="G80" s="794">
        <f t="shared" si="6"/>
        <v>10</v>
      </c>
      <c r="H80" s="1300">
        <v>70</v>
      </c>
      <c r="I80" s="794">
        <f t="shared" si="7"/>
        <v>10</v>
      </c>
      <c r="J80" s="1300">
        <v>70</v>
      </c>
      <c r="K80" s="1317">
        <f t="shared" si="10"/>
        <v>10</v>
      </c>
      <c r="L80" s="1300">
        <v>70</v>
      </c>
      <c r="M80" s="794">
        <f t="shared" si="9"/>
        <v>10</v>
      </c>
      <c r="N80" s="1300">
        <v>70</v>
      </c>
    </row>
    <row r="81" spans="1:14">
      <c r="A81" s="791" t="s">
        <v>42</v>
      </c>
      <c r="B81" s="1287" t="s">
        <v>1017</v>
      </c>
      <c r="C81" s="792">
        <f t="shared" si="5"/>
        <v>8</v>
      </c>
      <c r="D81" s="1301">
        <v>40</v>
      </c>
      <c r="E81" s="1301" t="s">
        <v>175</v>
      </c>
      <c r="F81" s="1274">
        <v>320</v>
      </c>
      <c r="G81" s="794">
        <f t="shared" si="6"/>
        <v>10</v>
      </c>
      <c r="H81" s="1300">
        <v>80</v>
      </c>
      <c r="I81" s="794">
        <f t="shared" si="7"/>
        <v>10</v>
      </c>
      <c r="J81" s="1300">
        <v>80</v>
      </c>
      <c r="K81" s="794">
        <f t="shared" si="10"/>
        <v>10</v>
      </c>
      <c r="L81" s="1300">
        <v>80</v>
      </c>
      <c r="M81" s="794">
        <f t="shared" si="9"/>
        <v>10</v>
      </c>
      <c r="N81" s="1300">
        <v>80</v>
      </c>
    </row>
    <row r="82" spans="1:14" ht="20.399999999999999">
      <c r="A82" s="791" t="s">
        <v>43</v>
      </c>
      <c r="B82" s="1297" t="s">
        <v>1018</v>
      </c>
      <c r="C82" s="792">
        <f t="shared" si="5"/>
        <v>150</v>
      </c>
      <c r="D82" s="1301">
        <v>8</v>
      </c>
      <c r="E82" s="1301" t="s">
        <v>162</v>
      </c>
      <c r="F82" s="1274">
        <v>1200</v>
      </c>
      <c r="G82" s="794">
        <f t="shared" si="6"/>
        <v>2</v>
      </c>
      <c r="H82" s="1300">
        <v>300</v>
      </c>
      <c r="I82" s="794">
        <f t="shared" si="7"/>
        <v>2</v>
      </c>
      <c r="J82" s="1300">
        <v>300</v>
      </c>
      <c r="K82" s="794">
        <f t="shared" si="10"/>
        <v>2</v>
      </c>
      <c r="L82" s="1300">
        <v>300</v>
      </c>
      <c r="M82" s="794">
        <f t="shared" si="9"/>
        <v>2</v>
      </c>
      <c r="N82" s="1300">
        <v>300</v>
      </c>
    </row>
    <row r="83" spans="1:14">
      <c r="A83" s="791" t="s">
        <v>44</v>
      </c>
      <c r="B83" s="1186" t="s">
        <v>1019</v>
      </c>
      <c r="C83" s="792">
        <f t="shared" si="5"/>
        <v>135</v>
      </c>
      <c r="D83" s="1301">
        <v>8</v>
      </c>
      <c r="E83" s="1301" t="s">
        <v>162</v>
      </c>
      <c r="F83" s="1300">
        <v>1080</v>
      </c>
      <c r="G83" s="794">
        <f t="shared" si="6"/>
        <v>2</v>
      </c>
      <c r="H83" s="1300">
        <v>270</v>
      </c>
      <c r="I83" s="794">
        <f t="shared" si="7"/>
        <v>2</v>
      </c>
      <c r="J83" s="1300">
        <v>270</v>
      </c>
      <c r="K83" s="794">
        <f t="shared" si="10"/>
        <v>2</v>
      </c>
      <c r="L83" s="1300">
        <v>270</v>
      </c>
      <c r="M83" s="794">
        <f t="shared" si="9"/>
        <v>2</v>
      </c>
      <c r="N83" s="1300">
        <v>270</v>
      </c>
    </row>
    <row r="84" spans="1:14">
      <c r="A84" s="791" t="s">
        <v>45</v>
      </c>
      <c r="B84" s="1298" t="s">
        <v>1020</v>
      </c>
      <c r="C84" s="792">
        <f t="shared" si="5"/>
        <v>30</v>
      </c>
      <c r="D84" s="1301">
        <v>4</v>
      </c>
      <c r="E84" s="1301" t="s">
        <v>175</v>
      </c>
      <c r="F84" s="1300">
        <v>120</v>
      </c>
      <c r="G84" s="794">
        <f t="shared" si="6"/>
        <v>1</v>
      </c>
      <c r="H84" s="1300">
        <v>30</v>
      </c>
      <c r="I84" s="794">
        <f t="shared" si="7"/>
        <v>1</v>
      </c>
      <c r="J84" s="1300">
        <v>30</v>
      </c>
      <c r="K84" s="794">
        <f t="shared" si="10"/>
        <v>1</v>
      </c>
      <c r="L84" s="1300">
        <v>30</v>
      </c>
      <c r="M84" s="794">
        <f t="shared" si="9"/>
        <v>1</v>
      </c>
      <c r="N84" s="1300">
        <v>30</v>
      </c>
    </row>
    <row r="85" spans="1:14">
      <c r="A85" s="791" t="s">
        <v>46</v>
      </c>
      <c r="B85" s="1298" t="s">
        <v>1021</v>
      </c>
      <c r="C85" s="792">
        <f t="shared" si="5"/>
        <v>80</v>
      </c>
      <c r="D85" s="1301">
        <v>8</v>
      </c>
      <c r="E85" s="1301" t="s">
        <v>1040</v>
      </c>
      <c r="F85" s="1300">
        <v>640</v>
      </c>
      <c r="G85" s="794">
        <f t="shared" si="6"/>
        <v>2</v>
      </c>
      <c r="H85" s="1300">
        <v>160</v>
      </c>
      <c r="I85" s="794">
        <f t="shared" si="7"/>
        <v>2</v>
      </c>
      <c r="J85" s="1300">
        <v>160</v>
      </c>
      <c r="K85" s="794">
        <f t="shared" si="10"/>
        <v>2</v>
      </c>
      <c r="L85" s="1300">
        <v>160</v>
      </c>
      <c r="M85" s="794">
        <f t="shared" si="9"/>
        <v>2</v>
      </c>
      <c r="N85" s="1300">
        <v>160</v>
      </c>
    </row>
    <row r="86" spans="1:14">
      <c r="A86" s="791" t="s">
        <v>48</v>
      </c>
      <c r="B86" s="1298" t="s">
        <v>1022</v>
      </c>
      <c r="C86" s="792">
        <f t="shared" si="5"/>
        <v>35</v>
      </c>
      <c r="D86" s="1301">
        <v>8</v>
      </c>
      <c r="E86" s="1301" t="s">
        <v>162</v>
      </c>
      <c r="F86" s="1300">
        <v>280</v>
      </c>
      <c r="G86" s="794">
        <f t="shared" si="6"/>
        <v>2</v>
      </c>
      <c r="H86" s="1300">
        <v>70</v>
      </c>
      <c r="I86" s="794">
        <f t="shared" si="7"/>
        <v>2</v>
      </c>
      <c r="J86" s="1300">
        <v>70</v>
      </c>
      <c r="K86" s="794">
        <f t="shared" si="10"/>
        <v>2</v>
      </c>
      <c r="L86" s="1300">
        <v>70</v>
      </c>
      <c r="M86" s="794">
        <f t="shared" si="9"/>
        <v>2</v>
      </c>
      <c r="N86" s="1300">
        <v>70</v>
      </c>
    </row>
    <row r="87" spans="1:14">
      <c r="A87" s="791" t="s">
        <v>50</v>
      </c>
      <c r="B87" s="1298" t="s">
        <v>582</v>
      </c>
      <c r="C87" s="792">
        <f t="shared" si="5"/>
        <v>38</v>
      </c>
      <c r="D87" s="1301">
        <v>5</v>
      </c>
      <c r="E87" s="1301" t="s">
        <v>162</v>
      </c>
      <c r="F87" s="1300">
        <v>190</v>
      </c>
      <c r="G87" s="794">
        <f t="shared" si="6"/>
        <v>1</v>
      </c>
      <c r="H87" s="1300">
        <v>38</v>
      </c>
      <c r="I87" s="794">
        <f t="shared" si="7"/>
        <v>1</v>
      </c>
      <c r="J87" s="1300">
        <v>38</v>
      </c>
      <c r="K87" s="794">
        <f t="shared" si="10"/>
        <v>2</v>
      </c>
      <c r="L87" s="1300">
        <v>76</v>
      </c>
      <c r="M87" s="794">
        <f t="shared" si="9"/>
        <v>1</v>
      </c>
      <c r="N87" s="1300">
        <v>38</v>
      </c>
    </row>
    <row r="88" spans="1:14">
      <c r="A88" s="791" t="s">
        <v>52</v>
      </c>
      <c r="B88" s="1298" t="s">
        <v>1023</v>
      </c>
      <c r="C88" s="792">
        <f t="shared" si="5"/>
        <v>7</v>
      </c>
      <c r="D88" s="1301">
        <v>230</v>
      </c>
      <c r="E88" s="1301" t="s">
        <v>175</v>
      </c>
      <c r="F88" s="1300">
        <v>1610</v>
      </c>
      <c r="G88" s="794">
        <f t="shared" si="6"/>
        <v>50</v>
      </c>
      <c r="H88" s="1300">
        <v>350</v>
      </c>
      <c r="I88" s="794">
        <f t="shared" si="7"/>
        <v>50</v>
      </c>
      <c r="J88" s="1300">
        <v>350</v>
      </c>
      <c r="K88" s="794">
        <f t="shared" si="10"/>
        <v>70</v>
      </c>
      <c r="L88" s="1300">
        <v>490</v>
      </c>
      <c r="M88" s="794">
        <f t="shared" si="9"/>
        <v>60</v>
      </c>
      <c r="N88" s="1300">
        <v>420</v>
      </c>
    </row>
    <row r="89" spans="1:14">
      <c r="A89" s="791" t="s">
        <v>55</v>
      </c>
      <c r="B89" s="1186" t="s">
        <v>1024</v>
      </c>
      <c r="C89" s="792">
        <f t="shared" si="5"/>
        <v>12</v>
      </c>
      <c r="D89" s="1301">
        <v>40</v>
      </c>
      <c r="E89" s="1301" t="s">
        <v>175</v>
      </c>
      <c r="F89" s="1300">
        <v>480</v>
      </c>
      <c r="G89" s="794">
        <f t="shared" si="6"/>
        <v>10</v>
      </c>
      <c r="H89" s="1300">
        <v>120</v>
      </c>
      <c r="I89" s="794">
        <f t="shared" si="7"/>
        <v>10</v>
      </c>
      <c r="J89" s="1300">
        <v>120</v>
      </c>
      <c r="K89" s="794">
        <f t="shared" si="10"/>
        <v>10</v>
      </c>
      <c r="L89" s="1300">
        <v>120</v>
      </c>
      <c r="M89" s="794">
        <f t="shared" si="9"/>
        <v>10</v>
      </c>
      <c r="N89" s="1300">
        <v>120</v>
      </c>
    </row>
    <row r="90" spans="1:14">
      <c r="A90" s="791" t="s">
        <v>56</v>
      </c>
      <c r="B90" s="1186" t="s">
        <v>571</v>
      </c>
      <c r="C90" s="792">
        <f t="shared" si="5"/>
        <v>45</v>
      </c>
      <c r="D90" s="1301">
        <v>16</v>
      </c>
      <c r="E90" s="1301" t="s">
        <v>175</v>
      </c>
      <c r="F90" s="1300">
        <v>720</v>
      </c>
      <c r="G90" s="794">
        <f t="shared" si="6"/>
        <v>4</v>
      </c>
      <c r="H90" s="1300">
        <v>180</v>
      </c>
      <c r="I90" s="794">
        <f t="shared" si="7"/>
        <v>4</v>
      </c>
      <c r="J90" s="1300">
        <v>180</v>
      </c>
      <c r="K90" s="794">
        <f t="shared" si="10"/>
        <v>4</v>
      </c>
      <c r="L90" s="1300">
        <v>180</v>
      </c>
      <c r="M90" s="794">
        <f t="shared" si="9"/>
        <v>4</v>
      </c>
      <c r="N90" s="1300">
        <v>180</v>
      </c>
    </row>
    <row r="91" spans="1:14">
      <c r="A91" s="791" t="s">
        <v>57</v>
      </c>
      <c r="B91" s="1186" t="s">
        <v>1025</v>
      </c>
      <c r="C91" s="792">
        <f t="shared" si="5"/>
        <v>3</v>
      </c>
      <c r="D91" s="1301">
        <v>51</v>
      </c>
      <c r="E91" s="1301" t="s">
        <v>175</v>
      </c>
      <c r="F91" s="1300">
        <v>153</v>
      </c>
      <c r="G91" s="794">
        <f t="shared" si="6"/>
        <v>21</v>
      </c>
      <c r="H91" s="1300">
        <v>63</v>
      </c>
      <c r="I91" s="794">
        <f t="shared" si="7"/>
        <v>12</v>
      </c>
      <c r="J91" s="1300">
        <v>36</v>
      </c>
      <c r="K91" s="794">
        <f t="shared" si="10"/>
        <v>8</v>
      </c>
      <c r="L91" s="1300">
        <v>24</v>
      </c>
      <c r="M91" s="794">
        <f t="shared" si="9"/>
        <v>10</v>
      </c>
      <c r="N91" s="1300">
        <v>30</v>
      </c>
    </row>
    <row r="92" spans="1:14">
      <c r="A92" s="791" t="s">
        <v>58</v>
      </c>
      <c r="B92" s="1186" t="s">
        <v>1026</v>
      </c>
      <c r="C92" s="792">
        <f t="shared" si="5"/>
        <v>4</v>
      </c>
      <c r="D92" s="1301">
        <v>58</v>
      </c>
      <c r="E92" s="1301" t="s">
        <v>175</v>
      </c>
      <c r="F92" s="1300">
        <v>232</v>
      </c>
      <c r="G92" s="794">
        <f t="shared" si="6"/>
        <v>33</v>
      </c>
      <c r="H92" s="1300">
        <v>132</v>
      </c>
      <c r="I92" s="794">
        <f t="shared" si="7"/>
        <v>5</v>
      </c>
      <c r="J92" s="1300">
        <v>20</v>
      </c>
      <c r="K92" s="794">
        <f t="shared" si="10"/>
        <v>12</v>
      </c>
      <c r="L92" s="1300">
        <v>48</v>
      </c>
      <c r="M92" s="794">
        <f t="shared" si="9"/>
        <v>8</v>
      </c>
      <c r="N92" s="1300">
        <v>32</v>
      </c>
    </row>
    <row r="93" spans="1:14">
      <c r="A93" s="791" t="s">
        <v>59</v>
      </c>
      <c r="B93" s="1186" t="s">
        <v>1027</v>
      </c>
      <c r="C93" s="792">
        <f t="shared" si="5"/>
        <v>50</v>
      </c>
      <c r="D93" s="1301">
        <v>2</v>
      </c>
      <c r="E93" s="1301" t="s">
        <v>161</v>
      </c>
      <c r="F93" s="1300">
        <v>100</v>
      </c>
      <c r="G93" s="794">
        <f t="shared" si="6"/>
        <v>1</v>
      </c>
      <c r="H93" s="1300">
        <v>50</v>
      </c>
      <c r="I93" s="794">
        <f>J93/C93</f>
        <v>0</v>
      </c>
      <c r="J93" s="1300">
        <v>0</v>
      </c>
      <c r="K93" s="794">
        <f t="shared" si="10"/>
        <v>1</v>
      </c>
      <c r="L93" s="1300">
        <v>50</v>
      </c>
      <c r="M93" s="794">
        <f t="shared" si="9"/>
        <v>0</v>
      </c>
      <c r="N93" s="1300"/>
    </row>
    <row r="94" spans="1:14">
      <c r="A94" s="791" t="s">
        <v>60</v>
      </c>
      <c r="B94" s="1186" t="s">
        <v>1028</v>
      </c>
      <c r="C94" s="792">
        <f t="shared" si="5"/>
        <v>50</v>
      </c>
      <c r="D94" s="1301">
        <v>4</v>
      </c>
      <c r="E94" s="1301" t="s">
        <v>175</v>
      </c>
      <c r="F94" s="1300">
        <v>200</v>
      </c>
      <c r="G94" s="794">
        <f t="shared" si="6"/>
        <v>1</v>
      </c>
      <c r="H94" s="1300">
        <v>50</v>
      </c>
      <c r="I94" s="794">
        <f t="shared" si="7"/>
        <v>1</v>
      </c>
      <c r="J94" s="1300">
        <v>50</v>
      </c>
      <c r="K94" s="794">
        <f t="shared" si="10"/>
        <v>1</v>
      </c>
      <c r="L94" s="1300">
        <v>50</v>
      </c>
      <c r="M94" s="794">
        <f t="shared" si="9"/>
        <v>1</v>
      </c>
      <c r="N94" s="1300">
        <v>50</v>
      </c>
    </row>
    <row r="95" spans="1:14">
      <c r="A95" s="791" t="s">
        <v>61</v>
      </c>
      <c r="B95" s="1186" t="s">
        <v>1029</v>
      </c>
      <c r="C95" s="792">
        <f t="shared" si="5"/>
        <v>120</v>
      </c>
      <c r="D95" s="1301">
        <v>13</v>
      </c>
      <c r="E95" s="1301" t="s">
        <v>162</v>
      </c>
      <c r="F95" s="1300">
        <v>1560</v>
      </c>
      <c r="G95" s="794">
        <f t="shared" si="6"/>
        <v>4</v>
      </c>
      <c r="H95" s="1300">
        <v>480</v>
      </c>
      <c r="I95" s="794">
        <f t="shared" si="7"/>
        <v>3</v>
      </c>
      <c r="J95" s="1300">
        <v>360</v>
      </c>
      <c r="K95" s="794">
        <f t="shared" si="10"/>
        <v>3</v>
      </c>
      <c r="L95" s="1300">
        <v>360</v>
      </c>
      <c r="M95" s="794">
        <f t="shared" si="9"/>
        <v>3</v>
      </c>
      <c r="N95" s="1300">
        <v>360</v>
      </c>
    </row>
    <row r="96" spans="1:14">
      <c r="A96" s="791" t="s">
        <v>63</v>
      </c>
      <c r="B96" s="1186" t="s">
        <v>145</v>
      </c>
      <c r="C96" s="792">
        <f t="shared" si="5"/>
        <v>60</v>
      </c>
      <c r="D96" s="1301">
        <v>4</v>
      </c>
      <c r="E96" s="1301" t="s">
        <v>161</v>
      </c>
      <c r="F96" s="1300">
        <v>240</v>
      </c>
      <c r="G96" s="794">
        <f t="shared" si="6"/>
        <v>1</v>
      </c>
      <c r="H96" s="1300">
        <v>60</v>
      </c>
      <c r="I96" s="794">
        <f t="shared" si="7"/>
        <v>1</v>
      </c>
      <c r="J96" s="1300">
        <v>60</v>
      </c>
      <c r="K96" s="794">
        <f t="shared" si="10"/>
        <v>1</v>
      </c>
      <c r="L96" s="1300">
        <v>60</v>
      </c>
      <c r="M96" s="794">
        <f t="shared" si="9"/>
        <v>1</v>
      </c>
      <c r="N96" s="1300">
        <v>60</v>
      </c>
    </row>
    <row r="97" spans="1:14">
      <c r="A97" s="791" t="s">
        <v>68</v>
      </c>
      <c r="B97" s="1186" t="s">
        <v>146</v>
      </c>
      <c r="C97" s="792">
        <f t="shared" si="5"/>
        <v>240</v>
      </c>
      <c r="D97" s="1301">
        <v>2</v>
      </c>
      <c r="E97" s="1301" t="s">
        <v>161</v>
      </c>
      <c r="F97" s="1300">
        <v>480</v>
      </c>
      <c r="G97" s="794">
        <f t="shared" si="6"/>
        <v>1</v>
      </c>
      <c r="H97" s="1300">
        <v>240</v>
      </c>
      <c r="I97" s="794">
        <f t="shared" si="7"/>
        <v>0</v>
      </c>
      <c r="J97" s="1300">
        <v>0</v>
      </c>
      <c r="K97" s="794">
        <f t="shared" si="10"/>
        <v>1</v>
      </c>
      <c r="L97" s="1300">
        <v>240</v>
      </c>
      <c r="M97" s="794">
        <f t="shared" si="9"/>
        <v>0</v>
      </c>
      <c r="N97" s="1300"/>
    </row>
    <row r="98" spans="1:14">
      <c r="A98" s="791" t="s">
        <v>69</v>
      </c>
      <c r="B98" s="1186" t="s">
        <v>1030</v>
      </c>
      <c r="C98" s="792">
        <f t="shared" si="5"/>
        <v>185</v>
      </c>
      <c r="D98" s="1301">
        <v>6</v>
      </c>
      <c r="E98" s="1301" t="s">
        <v>1041</v>
      </c>
      <c r="F98" s="1300">
        <v>1110</v>
      </c>
      <c r="G98" s="794">
        <f t="shared" si="6"/>
        <v>1</v>
      </c>
      <c r="H98" s="1300">
        <v>185</v>
      </c>
      <c r="I98" s="794">
        <f t="shared" si="7"/>
        <v>2</v>
      </c>
      <c r="J98" s="1300">
        <v>370</v>
      </c>
      <c r="K98" s="794">
        <f t="shared" si="10"/>
        <v>1</v>
      </c>
      <c r="L98" s="1300">
        <v>185</v>
      </c>
      <c r="M98" s="794">
        <f t="shared" si="9"/>
        <v>2</v>
      </c>
      <c r="N98" s="1300">
        <v>370</v>
      </c>
    </row>
    <row r="99" spans="1:14">
      <c r="A99" s="791" t="s">
        <v>70</v>
      </c>
      <c r="B99" s="1186" t="s">
        <v>650</v>
      </c>
      <c r="C99" s="792">
        <f t="shared" si="5"/>
        <v>50</v>
      </c>
      <c r="D99" s="1301">
        <v>12</v>
      </c>
      <c r="E99" s="1301" t="s">
        <v>175</v>
      </c>
      <c r="F99" s="1300">
        <v>600</v>
      </c>
      <c r="G99" s="794">
        <f t="shared" si="6"/>
        <v>6</v>
      </c>
      <c r="H99" s="1300">
        <v>300</v>
      </c>
      <c r="I99" s="794">
        <f t="shared" si="7"/>
        <v>0</v>
      </c>
      <c r="J99" s="1300">
        <v>0</v>
      </c>
      <c r="K99" s="794">
        <f t="shared" si="10"/>
        <v>6</v>
      </c>
      <c r="L99" s="1300">
        <v>300</v>
      </c>
      <c r="M99" s="794">
        <f t="shared" si="9"/>
        <v>0</v>
      </c>
      <c r="N99" s="1300"/>
    </row>
    <row r="100" spans="1:14">
      <c r="A100" s="791" t="s">
        <v>71</v>
      </c>
      <c r="B100" s="1186" t="s">
        <v>153</v>
      </c>
      <c r="C100" s="792">
        <f t="shared" si="5"/>
        <v>35</v>
      </c>
      <c r="D100" s="1301">
        <v>3</v>
      </c>
      <c r="E100" s="1301" t="s">
        <v>161</v>
      </c>
      <c r="F100" s="1300">
        <v>105</v>
      </c>
      <c r="G100" s="794"/>
      <c r="H100" s="1300">
        <f>G100*A100</f>
        <v>0</v>
      </c>
      <c r="I100" s="794">
        <f t="shared" si="7"/>
        <v>1</v>
      </c>
      <c r="J100" s="1300">
        <v>35</v>
      </c>
      <c r="K100" s="794">
        <f t="shared" si="10"/>
        <v>1</v>
      </c>
      <c r="L100" s="1300">
        <v>35</v>
      </c>
      <c r="M100" s="794">
        <f t="shared" si="9"/>
        <v>1</v>
      </c>
      <c r="N100" s="1300">
        <v>35</v>
      </c>
    </row>
    <row r="101" spans="1:14" s="1111" customFormat="1">
      <c r="A101" s="791">
        <v>28</v>
      </c>
      <c r="B101" s="1186" t="s">
        <v>1031</v>
      </c>
      <c r="C101" s="792">
        <f t="shared" si="5"/>
        <v>18</v>
      </c>
      <c r="D101" s="1301">
        <v>7</v>
      </c>
      <c r="E101" s="1301" t="s">
        <v>13</v>
      </c>
      <c r="F101" s="1300">
        <v>126</v>
      </c>
      <c r="G101" s="794">
        <f t="shared" si="6"/>
        <v>2</v>
      </c>
      <c r="H101" s="1300">
        <v>36</v>
      </c>
      <c r="I101" s="794">
        <f t="shared" si="7"/>
        <v>2</v>
      </c>
      <c r="J101" s="1300">
        <v>36</v>
      </c>
      <c r="K101" s="794">
        <f t="shared" si="10"/>
        <v>2</v>
      </c>
      <c r="L101" s="1300">
        <v>36</v>
      </c>
      <c r="M101" s="794">
        <f t="shared" si="9"/>
        <v>1</v>
      </c>
      <c r="N101" s="1300">
        <v>18</v>
      </c>
    </row>
    <row r="102" spans="1:14" s="1111" customFormat="1">
      <c r="A102" s="791">
        <v>29</v>
      </c>
      <c r="B102" s="1186" t="s">
        <v>417</v>
      </c>
      <c r="C102" s="792">
        <f t="shared" si="5"/>
        <v>50</v>
      </c>
      <c r="D102" s="1301">
        <v>2</v>
      </c>
      <c r="E102" s="1301" t="s">
        <v>161</v>
      </c>
      <c r="F102" s="1300">
        <v>100</v>
      </c>
      <c r="G102" s="794">
        <f t="shared" si="6"/>
        <v>1</v>
      </c>
      <c r="H102" s="1300">
        <v>50</v>
      </c>
      <c r="I102" s="794">
        <f t="shared" si="7"/>
        <v>0</v>
      </c>
      <c r="J102" s="1300">
        <v>0</v>
      </c>
      <c r="K102" s="794">
        <f t="shared" si="10"/>
        <v>1</v>
      </c>
      <c r="L102" s="1300">
        <v>50</v>
      </c>
      <c r="M102" s="794">
        <f t="shared" si="9"/>
        <v>0</v>
      </c>
      <c r="N102" s="1300"/>
    </row>
    <row r="103" spans="1:14" s="1111" customFormat="1">
      <c r="A103" s="791">
        <v>30</v>
      </c>
      <c r="B103" s="1186" t="s">
        <v>1032</v>
      </c>
      <c r="C103" s="792">
        <f t="shared" si="5"/>
        <v>75</v>
      </c>
      <c r="D103" s="1301">
        <v>3</v>
      </c>
      <c r="E103" s="1301" t="s">
        <v>175</v>
      </c>
      <c r="F103" s="1300">
        <v>225</v>
      </c>
      <c r="G103" s="794">
        <f t="shared" si="6"/>
        <v>1</v>
      </c>
      <c r="H103" s="1300">
        <v>75</v>
      </c>
      <c r="I103" s="794">
        <f t="shared" si="7"/>
        <v>1</v>
      </c>
      <c r="J103" s="1300">
        <v>75</v>
      </c>
      <c r="K103" s="794">
        <f t="shared" si="10"/>
        <v>1</v>
      </c>
      <c r="L103" s="1300">
        <v>75</v>
      </c>
      <c r="M103" s="794">
        <f t="shared" si="9"/>
        <v>0</v>
      </c>
      <c r="N103" s="1300"/>
    </row>
    <row r="104" spans="1:14" s="1111" customFormat="1">
      <c r="A104" s="791">
        <v>31</v>
      </c>
      <c r="B104" s="1186" t="s">
        <v>1033</v>
      </c>
      <c r="C104" s="792">
        <f t="shared" si="5"/>
        <v>35</v>
      </c>
      <c r="D104" s="1301">
        <v>6</v>
      </c>
      <c r="E104" s="1301" t="s">
        <v>175</v>
      </c>
      <c r="F104" s="1300">
        <v>210</v>
      </c>
      <c r="G104" s="794">
        <f t="shared" si="6"/>
        <v>2</v>
      </c>
      <c r="H104" s="1300">
        <v>70</v>
      </c>
      <c r="I104" s="794">
        <f t="shared" si="7"/>
        <v>2</v>
      </c>
      <c r="J104" s="1300">
        <v>70</v>
      </c>
      <c r="K104" s="794">
        <f t="shared" si="10"/>
        <v>2</v>
      </c>
      <c r="L104" s="1300">
        <v>70</v>
      </c>
      <c r="M104" s="794">
        <f t="shared" si="9"/>
        <v>0</v>
      </c>
      <c r="N104" s="1300"/>
    </row>
    <row r="105" spans="1:14" s="1111" customFormat="1">
      <c r="A105" s="791">
        <v>32</v>
      </c>
      <c r="B105" s="1186" t="s">
        <v>147</v>
      </c>
      <c r="C105" s="792">
        <f t="shared" si="5"/>
        <v>7</v>
      </c>
      <c r="D105" s="1301">
        <v>7</v>
      </c>
      <c r="E105" s="1301" t="s">
        <v>175</v>
      </c>
      <c r="F105" s="1300">
        <v>49</v>
      </c>
      <c r="G105" s="794">
        <f t="shared" si="6"/>
        <v>3</v>
      </c>
      <c r="H105" s="1300">
        <v>21</v>
      </c>
      <c r="I105" s="794">
        <f t="shared" si="7"/>
        <v>0</v>
      </c>
      <c r="J105" s="1300">
        <v>0</v>
      </c>
      <c r="K105" s="794">
        <f t="shared" si="10"/>
        <v>3</v>
      </c>
      <c r="L105" s="1300">
        <v>21</v>
      </c>
      <c r="M105" s="794">
        <f t="shared" si="9"/>
        <v>1</v>
      </c>
      <c r="N105" s="1300">
        <v>7</v>
      </c>
    </row>
    <row r="106" spans="1:14" s="1111" customFormat="1">
      <c r="A106" s="791">
        <v>33</v>
      </c>
      <c r="B106" s="1186" t="s">
        <v>1034</v>
      </c>
      <c r="C106" s="792">
        <f t="shared" si="5"/>
        <v>150</v>
      </c>
      <c r="D106" s="1301">
        <v>6</v>
      </c>
      <c r="E106" s="1301" t="s">
        <v>175</v>
      </c>
      <c r="F106" s="1300">
        <v>900</v>
      </c>
      <c r="G106" s="794">
        <f t="shared" si="6"/>
        <v>1</v>
      </c>
      <c r="H106" s="1300">
        <v>150</v>
      </c>
      <c r="I106" s="794">
        <f t="shared" si="7"/>
        <v>2</v>
      </c>
      <c r="J106" s="1300">
        <v>300</v>
      </c>
      <c r="K106" s="794">
        <f t="shared" si="10"/>
        <v>1</v>
      </c>
      <c r="L106" s="1300">
        <v>150</v>
      </c>
      <c r="M106" s="794">
        <f t="shared" si="9"/>
        <v>2</v>
      </c>
      <c r="N106" s="1300">
        <v>300</v>
      </c>
    </row>
    <row r="107" spans="1:14" s="1111" customFormat="1">
      <c r="A107" s="791">
        <v>34</v>
      </c>
      <c r="B107" s="1186" t="s">
        <v>1035</v>
      </c>
      <c r="C107" s="792">
        <f t="shared" si="5"/>
        <v>20</v>
      </c>
      <c r="D107" s="1301">
        <v>8</v>
      </c>
      <c r="E107" s="1301" t="s">
        <v>175</v>
      </c>
      <c r="F107" s="1300">
        <v>160</v>
      </c>
      <c r="G107" s="794">
        <f t="shared" si="6"/>
        <v>3</v>
      </c>
      <c r="H107" s="1300">
        <v>60</v>
      </c>
      <c r="I107" s="794">
        <f t="shared" si="7"/>
        <v>1</v>
      </c>
      <c r="J107" s="1300">
        <v>20</v>
      </c>
      <c r="K107" s="794">
        <f t="shared" si="10"/>
        <v>2</v>
      </c>
      <c r="L107" s="1300">
        <v>40</v>
      </c>
      <c r="M107" s="794">
        <f t="shared" si="9"/>
        <v>2</v>
      </c>
      <c r="N107" s="1300">
        <v>40</v>
      </c>
    </row>
    <row r="108" spans="1:14" s="1111" customFormat="1">
      <c r="A108" s="791">
        <v>35</v>
      </c>
      <c r="B108" s="1186" t="s">
        <v>1036</v>
      </c>
      <c r="C108" s="792">
        <f t="shared" si="5"/>
        <v>100</v>
      </c>
      <c r="D108" s="1301">
        <v>3</v>
      </c>
      <c r="E108" s="1301" t="s">
        <v>1040</v>
      </c>
      <c r="F108" s="1300">
        <v>300</v>
      </c>
      <c r="G108" s="794">
        <f t="shared" si="6"/>
        <v>0.5</v>
      </c>
      <c r="H108" s="1300">
        <v>50</v>
      </c>
      <c r="I108" s="794">
        <f t="shared" si="7"/>
        <v>0.5</v>
      </c>
      <c r="J108" s="1300">
        <v>50</v>
      </c>
      <c r="K108" s="794">
        <f t="shared" si="10"/>
        <v>1</v>
      </c>
      <c r="L108" s="1300">
        <v>100</v>
      </c>
      <c r="M108" s="794">
        <f t="shared" si="9"/>
        <v>1</v>
      </c>
      <c r="N108" s="1300">
        <v>100</v>
      </c>
    </row>
    <row r="109" spans="1:14" s="1111" customFormat="1">
      <c r="A109" s="791">
        <v>36</v>
      </c>
      <c r="B109" s="1186" t="s">
        <v>1037</v>
      </c>
      <c r="C109" s="792">
        <f t="shared" si="5"/>
        <v>100</v>
      </c>
      <c r="D109" s="1301">
        <v>5</v>
      </c>
      <c r="E109" s="1301" t="s">
        <v>175</v>
      </c>
      <c r="F109" s="1300">
        <v>500</v>
      </c>
      <c r="G109" s="794">
        <f t="shared" si="6"/>
        <v>2</v>
      </c>
      <c r="H109" s="1300">
        <v>200</v>
      </c>
      <c r="I109" s="794">
        <f t="shared" si="7"/>
        <v>1</v>
      </c>
      <c r="J109" s="1300">
        <v>100</v>
      </c>
      <c r="K109" s="794">
        <f t="shared" si="10"/>
        <v>2</v>
      </c>
      <c r="L109" s="1300">
        <v>200</v>
      </c>
      <c r="M109" s="794">
        <f t="shared" si="9"/>
        <v>0</v>
      </c>
      <c r="N109" s="1300"/>
    </row>
    <row r="110" spans="1:14" s="1111" customFormat="1">
      <c r="A110" s="791">
        <v>37</v>
      </c>
      <c r="B110" s="1186" t="s">
        <v>1038</v>
      </c>
      <c r="C110" s="792">
        <f t="shared" si="5"/>
        <v>160</v>
      </c>
      <c r="D110" s="1301">
        <v>3.5</v>
      </c>
      <c r="E110" s="1301" t="s">
        <v>175</v>
      </c>
      <c r="F110" s="1300">
        <v>560</v>
      </c>
      <c r="G110" s="794">
        <f t="shared" si="6"/>
        <v>1</v>
      </c>
      <c r="H110" s="1300">
        <v>160</v>
      </c>
      <c r="I110" s="794">
        <f t="shared" si="7"/>
        <v>1</v>
      </c>
      <c r="J110" s="1300">
        <v>160</v>
      </c>
      <c r="K110" s="794">
        <f t="shared" si="10"/>
        <v>1</v>
      </c>
      <c r="L110" s="1300">
        <v>160</v>
      </c>
      <c r="M110" s="794">
        <f t="shared" si="9"/>
        <v>0.5</v>
      </c>
      <c r="N110" s="1300">
        <v>80</v>
      </c>
    </row>
    <row r="111" spans="1:14">
      <c r="A111" s="789" t="s">
        <v>16</v>
      </c>
      <c r="B111" s="7"/>
      <c r="C111" s="792"/>
      <c r="D111" s="796"/>
      <c r="E111" s="793"/>
      <c r="F111" s="797">
        <f>SUM(F74:F110)</f>
        <v>20000</v>
      </c>
      <c r="G111" s="1307"/>
      <c r="H111" s="798">
        <f>SUM(H74:H110)</f>
        <v>5000</v>
      </c>
      <c r="I111" s="1307"/>
      <c r="J111" s="798">
        <f>SUM(J74:J110)</f>
        <v>5000</v>
      </c>
      <c r="K111" s="798"/>
      <c r="L111" s="798">
        <f>SUM(L74:L110)</f>
        <v>5000</v>
      </c>
      <c r="M111" s="1307"/>
      <c r="N111" s="798">
        <f>SUM(N74:N110)</f>
        <v>5000</v>
      </c>
    </row>
    <row r="112" spans="1:14">
      <c r="A112" s="799"/>
      <c r="B112" s="181" t="s">
        <v>152</v>
      </c>
      <c r="C112" s="1304"/>
      <c r="D112" s="800"/>
      <c r="E112" s="801"/>
      <c r="F112" s="181"/>
      <c r="G112" s="1309"/>
      <c r="H112" s="181"/>
      <c r="I112" s="1309"/>
      <c r="J112" s="349"/>
      <c r="K112" s="349"/>
      <c r="L112" s="349"/>
      <c r="M112" s="1309"/>
      <c r="N112" s="802"/>
    </row>
    <row r="113" spans="1:14" ht="40.5" customHeight="1">
      <c r="A113" s="799"/>
      <c r="B113" s="349"/>
      <c r="C113" s="1305"/>
      <c r="D113" s="803"/>
      <c r="E113" s="804"/>
      <c r="F113" s="349"/>
      <c r="G113" s="1308"/>
      <c r="H113" s="349" t="s">
        <v>65</v>
      </c>
      <c r="I113" s="2176" t="s">
        <v>1008</v>
      </c>
      <c r="J113" s="2176"/>
      <c r="K113" s="2176"/>
      <c r="L113" s="349"/>
      <c r="M113" s="1308"/>
      <c r="N113" s="802"/>
    </row>
    <row r="114" spans="1:14">
      <c r="A114" s="805"/>
      <c r="B114" s="350"/>
      <c r="C114" s="1306"/>
      <c r="D114" s="806"/>
      <c r="E114" s="807"/>
      <c r="F114" s="350"/>
      <c r="G114" s="1310"/>
      <c r="H114" s="350"/>
      <c r="I114" s="2165" t="s">
        <v>1009</v>
      </c>
      <c r="J114" s="2165"/>
      <c r="K114" s="2165"/>
      <c r="L114" s="350" t="s">
        <v>124</v>
      </c>
      <c r="M114" s="1310"/>
      <c r="N114" s="808"/>
    </row>
    <row r="115" spans="1:14">
      <c r="A115" s="277"/>
      <c r="B115" s="277"/>
      <c r="C115" s="277"/>
      <c r="D115" s="277"/>
      <c r="E115" s="277"/>
      <c r="F115" s="277"/>
      <c r="G115" s="277"/>
      <c r="H115" s="277"/>
      <c r="I115" s="277"/>
      <c r="J115" s="277"/>
      <c r="K115" s="277"/>
      <c r="L115" s="277"/>
      <c r="M115" s="277"/>
      <c r="N115" s="277"/>
    </row>
    <row r="116" spans="1:14">
      <c r="A116" s="277"/>
      <c r="B116" s="277"/>
      <c r="C116" s="277"/>
      <c r="D116" s="277"/>
      <c r="E116" s="277"/>
      <c r="F116" s="277"/>
      <c r="G116" s="277"/>
      <c r="H116" s="277"/>
      <c r="I116" s="277"/>
      <c r="J116" s="277"/>
      <c r="K116" s="277"/>
      <c r="L116" s="277"/>
      <c r="M116" s="277"/>
      <c r="N116" s="277"/>
    </row>
    <row r="117" spans="1:14">
      <c r="A117" s="277"/>
      <c r="B117" s="277"/>
      <c r="C117" s="277"/>
      <c r="D117" s="277"/>
      <c r="E117" s="277"/>
      <c r="F117" s="277"/>
      <c r="G117" s="277"/>
      <c r="H117" s="277"/>
      <c r="I117" s="277"/>
      <c r="J117" s="277"/>
      <c r="K117" s="277"/>
      <c r="L117" s="277"/>
      <c r="M117" s="277"/>
      <c r="N117" s="277"/>
    </row>
    <row r="118" spans="1:14">
      <c r="A118" s="277"/>
      <c r="B118" s="277"/>
      <c r="C118" s="277"/>
      <c r="D118" s="277"/>
      <c r="E118" s="277"/>
      <c r="F118" s="277"/>
      <c r="G118" s="277"/>
      <c r="H118" s="277"/>
      <c r="I118" s="277"/>
      <c r="J118" s="277"/>
      <c r="K118" s="277"/>
      <c r="L118" s="277"/>
      <c r="M118" s="277"/>
      <c r="N118" s="277"/>
    </row>
    <row r="119" spans="1:14">
      <c r="A119" s="277"/>
      <c r="B119" s="277"/>
      <c r="C119" s="277"/>
      <c r="D119" s="277"/>
      <c r="E119" s="277"/>
      <c r="F119" s="277"/>
      <c r="G119" s="277"/>
      <c r="H119" s="277"/>
      <c r="I119" s="277"/>
      <c r="J119" s="277"/>
      <c r="K119" s="277"/>
      <c r="L119" s="277"/>
      <c r="M119" s="277"/>
      <c r="N119" s="277"/>
    </row>
    <row r="120" spans="1:14">
      <c r="A120" s="277"/>
      <c r="B120" s="277"/>
      <c r="C120" s="277"/>
      <c r="D120" s="277"/>
      <c r="E120" s="277"/>
      <c r="F120" s="277"/>
      <c r="G120" s="277"/>
      <c r="H120" s="277"/>
      <c r="I120" s="277"/>
      <c r="J120" s="277"/>
      <c r="K120" s="277"/>
      <c r="L120" s="277"/>
      <c r="M120" s="277"/>
      <c r="N120" s="277"/>
    </row>
    <row r="121" spans="1:14">
      <c r="A121" s="277"/>
      <c r="B121" s="277"/>
      <c r="C121" s="277"/>
      <c r="D121" s="277"/>
      <c r="E121" s="277"/>
      <c r="F121" s="277"/>
      <c r="G121" s="277"/>
      <c r="H121" s="277"/>
      <c r="I121" s="277"/>
      <c r="J121" s="277"/>
      <c r="K121" s="277"/>
      <c r="L121" s="277"/>
      <c r="M121" s="277"/>
      <c r="N121" s="277"/>
    </row>
    <row r="122" spans="1:14">
      <c r="A122" s="277"/>
      <c r="B122" s="277"/>
      <c r="C122" s="277"/>
      <c r="D122" s="277"/>
      <c r="E122" s="277"/>
      <c r="F122" s="277"/>
      <c r="G122" s="277"/>
      <c r="H122" s="277"/>
      <c r="I122" s="277"/>
      <c r="J122" s="277"/>
      <c r="K122" s="277"/>
      <c r="L122" s="277"/>
      <c r="M122" s="277"/>
      <c r="N122" s="277"/>
    </row>
    <row r="123" spans="1:14">
      <c r="A123" s="277"/>
      <c r="B123" s="277"/>
      <c r="C123" s="277"/>
      <c r="D123" s="277"/>
      <c r="E123" s="277"/>
      <c r="F123" s="277"/>
      <c r="G123" s="277"/>
      <c r="H123" s="277"/>
      <c r="I123" s="277"/>
      <c r="J123" s="277"/>
      <c r="K123" s="277"/>
      <c r="L123" s="277"/>
      <c r="M123" s="277"/>
      <c r="N123" s="277"/>
    </row>
    <row r="124" spans="1:14">
      <c r="A124" s="277"/>
      <c r="B124" s="277"/>
      <c r="C124" s="277"/>
      <c r="D124" s="277"/>
      <c r="E124" s="277"/>
      <c r="F124" s="277"/>
      <c r="G124" s="277"/>
      <c r="H124" s="277"/>
      <c r="I124" s="277"/>
      <c r="J124" s="277"/>
      <c r="K124" s="277"/>
      <c r="L124" s="277"/>
      <c r="M124" s="277"/>
      <c r="N124" s="277"/>
    </row>
  </sheetData>
  <mergeCells count="34">
    <mergeCell ref="I113:K113"/>
    <mergeCell ref="I114:K114"/>
    <mergeCell ref="A71:A73"/>
    <mergeCell ref="B71:B73"/>
    <mergeCell ref="C71:C73"/>
    <mergeCell ref="F71:F73"/>
    <mergeCell ref="G71:N71"/>
    <mergeCell ref="G72:H72"/>
    <mergeCell ref="I72:J72"/>
    <mergeCell ref="K72:L72"/>
    <mergeCell ref="M72:N72"/>
    <mergeCell ref="D71:E73"/>
    <mergeCell ref="I55:K55"/>
    <mergeCell ref="A66:N66"/>
    <mergeCell ref="A67:N67"/>
    <mergeCell ref="G70:H70"/>
    <mergeCell ref="I70:J70"/>
    <mergeCell ref="K70:N70"/>
    <mergeCell ref="D9:E11"/>
    <mergeCell ref="I54:K54"/>
    <mergeCell ref="A3:N3"/>
    <mergeCell ref="A4:N4"/>
    <mergeCell ref="G8:H8"/>
    <mergeCell ref="I8:J8"/>
    <mergeCell ref="K8:N8"/>
    <mergeCell ref="A9:A11"/>
    <mergeCell ref="B9:B11"/>
    <mergeCell ref="C9:C11"/>
    <mergeCell ref="F9:F11"/>
    <mergeCell ref="G9:N9"/>
    <mergeCell ref="G10:H10"/>
    <mergeCell ref="I10:J10"/>
    <mergeCell ref="K10:L10"/>
    <mergeCell ref="M10:N10"/>
  </mergeCells>
  <pageMargins left="0.7" right="0.7" top="0.75" bottom="0.75" header="0.3" footer="0.3"/>
  <pageSetup paperSize="5" scale="85" orientation="landscape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114"/>
  <sheetViews>
    <sheetView topLeftCell="A32" workbookViewId="0">
      <selection activeCell="Q112" sqref="Q112"/>
    </sheetView>
  </sheetViews>
  <sheetFormatPr defaultRowHeight="14.4"/>
  <cols>
    <col min="8" max="8" width="11.33203125" customWidth="1"/>
    <col min="10" max="10" width="11" customWidth="1"/>
    <col min="12" max="12" width="12.5546875" customWidth="1"/>
    <col min="14" max="14" width="10.6640625" customWidth="1"/>
    <col min="16" max="16" width="10.5546875" customWidth="1"/>
    <col min="17" max="17" width="9.109375" customWidth="1"/>
  </cols>
  <sheetData>
    <row r="1" spans="1:16">
      <c r="A1" s="2218" t="s">
        <v>290</v>
      </c>
      <c r="B1" s="2218"/>
      <c r="C1" s="2218"/>
      <c r="D1" s="2218"/>
      <c r="E1" s="2218"/>
      <c r="F1" s="2219"/>
      <c r="G1" s="588"/>
      <c r="H1" s="588"/>
      <c r="I1" s="392"/>
      <c r="J1" s="588"/>
      <c r="K1" s="588"/>
      <c r="L1" s="588"/>
      <c r="M1" s="588"/>
      <c r="N1" s="588"/>
      <c r="O1" s="588"/>
      <c r="P1" s="588"/>
    </row>
    <row r="2" spans="1:16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>
      <c r="A3" s="2220" t="s">
        <v>291</v>
      </c>
      <c r="B3" s="2220"/>
      <c r="C3" s="2220"/>
      <c r="D3" s="2220"/>
      <c r="E3" s="2220"/>
      <c r="F3" s="2220"/>
      <c r="G3" s="2220"/>
      <c r="H3" s="2220"/>
      <c r="I3" s="2220"/>
      <c r="J3" s="2220"/>
      <c r="K3" s="2220"/>
      <c r="L3" s="2220"/>
      <c r="M3" s="2220"/>
      <c r="N3" s="2220"/>
      <c r="O3" s="2220"/>
      <c r="P3" s="2220"/>
    </row>
    <row r="4" spans="1:16">
      <c r="A4" s="2221" t="s">
        <v>20</v>
      </c>
      <c r="B4" s="2221"/>
      <c r="C4" s="2221"/>
      <c r="D4" s="2221"/>
      <c r="E4" s="2221"/>
      <c r="F4" s="2221"/>
      <c r="G4" s="2221"/>
      <c r="H4" s="2221"/>
      <c r="I4" s="2221"/>
      <c r="J4" s="2221"/>
      <c r="K4" s="2221"/>
      <c r="L4" s="2221"/>
      <c r="M4" s="2221"/>
      <c r="N4" s="2221"/>
      <c r="O4" s="2221"/>
      <c r="P4" s="2221"/>
    </row>
    <row r="5" spans="1:16">
      <c r="A5" s="393"/>
      <c r="B5" s="393"/>
      <c r="C5" s="393"/>
      <c r="D5" s="394"/>
      <c r="E5" s="393"/>
      <c r="F5" s="393"/>
      <c r="G5" s="393"/>
      <c r="H5" s="393"/>
      <c r="I5" s="393"/>
      <c r="J5" s="393"/>
      <c r="K5" s="393"/>
      <c r="L5" s="393"/>
      <c r="M5" s="393"/>
      <c r="N5" s="393"/>
      <c r="O5" s="393"/>
      <c r="P5" s="393"/>
    </row>
    <row r="6" spans="1:16">
      <c r="A6" s="2222" t="s">
        <v>256</v>
      </c>
      <c r="B6" s="2222"/>
      <c r="C6" s="2222"/>
      <c r="D6" s="2223" t="s">
        <v>1112</v>
      </c>
      <c r="E6" s="2223"/>
      <c r="F6" s="395"/>
      <c r="G6" s="393"/>
      <c r="H6" s="393"/>
      <c r="I6" s="393"/>
      <c r="J6" s="393"/>
      <c r="K6" s="393"/>
      <c r="L6" s="393"/>
      <c r="M6" s="393"/>
      <c r="N6" s="393"/>
      <c r="O6" s="393"/>
      <c r="P6" s="393"/>
    </row>
    <row r="7" spans="1:16">
      <c r="A7" s="2215" t="s">
        <v>186</v>
      </c>
      <c r="B7" s="2216"/>
      <c r="C7" s="2216"/>
      <c r="D7" s="2216"/>
      <c r="E7" s="2216"/>
      <c r="F7" s="2216"/>
      <c r="G7" s="2217"/>
      <c r="H7" s="396" t="s">
        <v>1</v>
      </c>
      <c r="I7" s="397"/>
      <c r="J7" s="398"/>
      <c r="K7" s="399"/>
      <c r="L7" s="400"/>
      <c r="M7" s="398" t="s">
        <v>292</v>
      </c>
      <c r="N7" s="398" t="s">
        <v>293</v>
      </c>
      <c r="O7" s="398" t="s">
        <v>294</v>
      </c>
      <c r="P7" s="401"/>
    </row>
    <row r="8" spans="1:16">
      <c r="A8" s="2227" t="s">
        <v>1114</v>
      </c>
      <c r="B8" s="2228"/>
      <c r="C8" s="2228"/>
      <c r="D8" s="2228"/>
      <c r="E8" s="2228"/>
      <c r="F8" s="2228"/>
      <c r="G8" s="2229"/>
      <c r="H8" s="402" t="s">
        <v>2</v>
      </c>
      <c r="I8" s="403" t="s">
        <v>3</v>
      </c>
      <c r="J8" s="403"/>
      <c r="K8" s="404" t="s">
        <v>4</v>
      </c>
      <c r="L8" s="405"/>
      <c r="M8" s="2230" t="s">
        <v>1113</v>
      </c>
      <c r="N8" s="2230"/>
      <c r="O8" s="2230"/>
      <c r="P8" s="2231"/>
    </row>
    <row r="9" spans="1:16">
      <c r="A9" s="406" t="s">
        <v>295</v>
      </c>
      <c r="B9" s="2232" t="s">
        <v>296</v>
      </c>
      <c r="C9" s="2233"/>
      <c r="D9" s="2233"/>
      <c r="E9" s="407"/>
      <c r="F9" s="2236" t="s">
        <v>297</v>
      </c>
      <c r="G9" s="2237"/>
      <c r="H9" s="407"/>
      <c r="I9" s="2240" t="s">
        <v>129</v>
      </c>
      <c r="J9" s="2241"/>
      <c r="K9" s="2241"/>
      <c r="L9" s="2241"/>
      <c r="M9" s="2241"/>
      <c r="N9" s="2241"/>
      <c r="O9" s="2241"/>
      <c r="P9" s="2242"/>
    </row>
    <row r="10" spans="1:16" ht="24.6">
      <c r="A10" s="408" t="s">
        <v>298</v>
      </c>
      <c r="B10" s="2234"/>
      <c r="C10" s="2235"/>
      <c r="D10" s="2235"/>
      <c r="E10" s="409" t="s">
        <v>260</v>
      </c>
      <c r="F10" s="2238"/>
      <c r="G10" s="2239"/>
      <c r="H10" s="410" t="s">
        <v>8</v>
      </c>
      <c r="I10" s="2243" t="s">
        <v>299</v>
      </c>
      <c r="J10" s="2244"/>
      <c r="K10" s="2243" t="s">
        <v>30</v>
      </c>
      <c r="L10" s="2244"/>
      <c r="M10" s="2243" t="s">
        <v>31</v>
      </c>
      <c r="N10" s="2244"/>
      <c r="O10" s="2243" t="s">
        <v>32</v>
      </c>
      <c r="P10" s="2245"/>
    </row>
    <row r="11" spans="1:16">
      <c r="A11" s="411"/>
      <c r="B11" s="2234"/>
      <c r="C11" s="2235"/>
      <c r="D11" s="2235"/>
      <c r="E11" s="412"/>
      <c r="F11" s="2238"/>
      <c r="G11" s="2239"/>
      <c r="H11" s="412">
        <v>4</v>
      </c>
      <c r="I11" s="413" t="s">
        <v>67</v>
      </c>
      <c r="J11" s="414" t="s">
        <v>10</v>
      </c>
      <c r="K11" s="413" t="s">
        <v>67</v>
      </c>
      <c r="L11" s="414" t="s">
        <v>10</v>
      </c>
      <c r="M11" s="413" t="s">
        <v>67</v>
      </c>
      <c r="N11" s="414" t="s">
        <v>10</v>
      </c>
      <c r="O11" s="413" t="s">
        <v>67</v>
      </c>
      <c r="P11" s="415" t="s">
        <v>10</v>
      </c>
    </row>
    <row r="12" spans="1:16" ht="25.5" customHeight="1">
      <c r="A12" s="430">
        <v>1</v>
      </c>
      <c r="B12" s="2254" t="s">
        <v>1120</v>
      </c>
      <c r="C12" s="1807"/>
      <c r="D12" s="2255"/>
      <c r="E12" s="1361">
        <v>185</v>
      </c>
      <c r="F12" s="975">
        <v>1</v>
      </c>
      <c r="G12" s="975" t="s">
        <v>618</v>
      </c>
      <c r="H12" s="417">
        <f>E12*F12</f>
        <v>185</v>
      </c>
      <c r="I12" s="444">
        <f>J12/E12</f>
        <v>1</v>
      </c>
      <c r="J12" s="1362">
        <v>185</v>
      </c>
      <c r="K12" s="444">
        <f>L12/E12</f>
        <v>0</v>
      </c>
      <c r="L12" s="1363"/>
      <c r="M12" s="444">
        <f>N12/E12</f>
        <v>0</v>
      </c>
      <c r="N12" s="1363"/>
      <c r="O12" s="444">
        <f>P12/E12</f>
        <v>0</v>
      </c>
      <c r="P12" s="1363"/>
    </row>
    <row r="13" spans="1:16" ht="21.75" customHeight="1">
      <c r="A13" s="430">
        <v>2</v>
      </c>
      <c r="B13" s="2254" t="s">
        <v>1121</v>
      </c>
      <c r="C13" s="1807"/>
      <c r="D13" s="2255"/>
      <c r="E13" s="1361">
        <v>840</v>
      </c>
      <c r="F13" s="975">
        <v>1</v>
      </c>
      <c r="G13" s="975" t="s">
        <v>161</v>
      </c>
      <c r="H13" s="417">
        <f t="shared" ref="H13:H33" si="0">E13*F13</f>
        <v>840</v>
      </c>
      <c r="I13" s="444">
        <f t="shared" ref="I13:I33" si="1">J13/E13</f>
        <v>1</v>
      </c>
      <c r="J13" s="1362">
        <v>840</v>
      </c>
      <c r="K13" s="444">
        <f t="shared" ref="K13:K33" si="2">L13/E13</f>
        <v>0</v>
      </c>
      <c r="L13" s="1363"/>
      <c r="M13" s="444">
        <f t="shared" ref="M13:M33" si="3">N13/E13</f>
        <v>0</v>
      </c>
      <c r="N13" s="1363"/>
      <c r="O13" s="444">
        <f t="shared" ref="O13:O33" si="4">P13/E13</f>
        <v>0</v>
      </c>
      <c r="P13" s="1363"/>
    </row>
    <row r="14" spans="1:16" ht="16.5" customHeight="1">
      <c r="A14" s="430">
        <v>3</v>
      </c>
      <c r="B14" s="2254" t="s">
        <v>1122</v>
      </c>
      <c r="C14" s="1807"/>
      <c r="D14" s="1808"/>
      <c r="E14" s="1361">
        <v>60</v>
      </c>
      <c r="F14" s="975">
        <v>1</v>
      </c>
      <c r="G14" s="975" t="s">
        <v>161</v>
      </c>
      <c r="H14" s="417">
        <f t="shared" si="0"/>
        <v>60</v>
      </c>
      <c r="I14" s="444">
        <f t="shared" si="1"/>
        <v>0</v>
      </c>
      <c r="J14" s="1363"/>
      <c r="K14" s="444">
        <f t="shared" si="2"/>
        <v>0</v>
      </c>
      <c r="L14" s="1363"/>
      <c r="M14" s="444">
        <f t="shared" si="3"/>
        <v>1</v>
      </c>
      <c r="N14" s="1363">
        <v>60</v>
      </c>
      <c r="O14" s="444">
        <f t="shared" si="4"/>
        <v>0</v>
      </c>
      <c r="P14" s="1363"/>
    </row>
    <row r="15" spans="1:16" ht="24" customHeight="1">
      <c r="A15" s="430">
        <v>4</v>
      </c>
      <c r="B15" s="2254" t="s">
        <v>1123</v>
      </c>
      <c r="C15" s="1807"/>
      <c r="D15" s="1808"/>
      <c r="E15" s="1361">
        <v>25</v>
      </c>
      <c r="F15" s="975">
        <v>4</v>
      </c>
      <c r="G15" s="975" t="s">
        <v>13</v>
      </c>
      <c r="H15" s="417">
        <f t="shared" si="0"/>
        <v>100</v>
      </c>
      <c r="I15" s="444">
        <f t="shared" si="1"/>
        <v>1</v>
      </c>
      <c r="J15" s="1362">
        <v>25</v>
      </c>
      <c r="K15" s="444">
        <f t="shared" si="2"/>
        <v>0</v>
      </c>
      <c r="L15" s="1363"/>
      <c r="M15" s="444">
        <f t="shared" si="3"/>
        <v>1</v>
      </c>
      <c r="N15" s="1363">
        <v>25</v>
      </c>
      <c r="O15" s="444">
        <f t="shared" si="4"/>
        <v>2</v>
      </c>
      <c r="P15" s="1363">
        <v>50</v>
      </c>
    </row>
    <row r="16" spans="1:16" ht="18" customHeight="1">
      <c r="A16" s="430">
        <v>5</v>
      </c>
      <c r="B16" s="2254" t="s">
        <v>1124</v>
      </c>
      <c r="C16" s="1807"/>
      <c r="D16" s="1808"/>
      <c r="E16" s="1361">
        <v>50</v>
      </c>
      <c r="F16" s="975">
        <v>1</v>
      </c>
      <c r="G16" s="975" t="s">
        <v>161</v>
      </c>
      <c r="H16" s="417">
        <f t="shared" si="0"/>
        <v>50</v>
      </c>
      <c r="I16" s="444">
        <f t="shared" si="1"/>
        <v>1</v>
      </c>
      <c r="J16" s="1362">
        <v>50</v>
      </c>
      <c r="K16" s="444">
        <f t="shared" si="2"/>
        <v>0</v>
      </c>
      <c r="L16" s="1363"/>
      <c r="M16" s="444">
        <f t="shared" si="3"/>
        <v>0</v>
      </c>
      <c r="N16" s="1363"/>
      <c r="O16" s="444">
        <f t="shared" si="4"/>
        <v>0</v>
      </c>
      <c r="P16" s="1363"/>
    </row>
    <row r="17" spans="1:16" ht="29.25" customHeight="1">
      <c r="A17" s="430">
        <v>6</v>
      </c>
      <c r="B17" s="2254" t="s">
        <v>1125</v>
      </c>
      <c r="C17" s="1807"/>
      <c r="D17" s="2255"/>
      <c r="E17" s="1361">
        <v>170</v>
      </c>
      <c r="F17" s="975">
        <v>25</v>
      </c>
      <c r="G17" s="975" t="s">
        <v>12</v>
      </c>
      <c r="H17" s="417">
        <f t="shared" si="0"/>
        <v>4250</v>
      </c>
      <c r="I17" s="444">
        <f t="shared" si="1"/>
        <v>10</v>
      </c>
      <c r="J17" s="1364">
        <v>1700</v>
      </c>
      <c r="K17" s="444">
        <f t="shared" si="2"/>
        <v>5</v>
      </c>
      <c r="L17" s="1366">
        <v>850</v>
      </c>
      <c r="M17" s="444">
        <f t="shared" si="3"/>
        <v>5</v>
      </c>
      <c r="N17" s="1363">
        <v>850</v>
      </c>
      <c r="O17" s="444">
        <f t="shared" si="4"/>
        <v>5</v>
      </c>
      <c r="P17" s="1363">
        <v>850</v>
      </c>
    </row>
    <row r="18" spans="1:16" ht="27" customHeight="1">
      <c r="A18" s="430">
        <v>7</v>
      </c>
      <c r="B18" s="2254" t="s">
        <v>1126</v>
      </c>
      <c r="C18" s="1807"/>
      <c r="D18" s="2255"/>
      <c r="E18" s="1361">
        <v>190</v>
      </c>
      <c r="F18" s="975">
        <v>6</v>
      </c>
      <c r="G18" s="975" t="s">
        <v>12</v>
      </c>
      <c r="H18" s="417">
        <f t="shared" si="0"/>
        <v>1140</v>
      </c>
      <c r="I18" s="444">
        <f t="shared" si="1"/>
        <v>2</v>
      </c>
      <c r="J18" s="1363">
        <v>380</v>
      </c>
      <c r="K18" s="444">
        <f t="shared" si="2"/>
        <v>1</v>
      </c>
      <c r="L18" s="1363">
        <v>190</v>
      </c>
      <c r="M18" s="444">
        <f t="shared" si="3"/>
        <v>2</v>
      </c>
      <c r="N18" s="1363">
        <v>380</v>
      </c>
      <c r="O18" s="444">
        <f t="shared" si="4"/>
        <v>1</v>
      </c>
      <c r="P18" s="1363">
        <v>190</v>
      </c>
    </row>
    <row r="19" spans="1:16" ht="18" customHeight="1">
      <c r="A19" s="430">
        <v>8</v>
      </c>
      <c r="B19" s="2254" t="s">
        <v>1127</v>
      </c>
      <c r="C19" s="1807"/>
      <c r="D19" s="2255"/>
      <c r="E19" s="1361">
        <v>150</v>
      </c>
      <c r="F19" s="975">
        <v>2</v>
      </c>
      <c r="G19" s="975" t="s">
        <v>13</v>
      </c>
      <c r="H19" s="417">
        <f t="shared" si="0"/>
        <v>300</v>
      </c>
      <c r="I19" s="444">
        <f t="shared" si="1"/>
        <v>1</v>
      </c>
      <c r="J19" s="1363">
        <v>150</v>
      </c>
      <c r="K19" s="444">
        <f t="shared" si="2"/>
        <v>0</v>
      </c>
      <c r="L19" s="1363"/>
      <c r="M19" s="444">
        <f t="shared" si="3"/>
        <v>1</v>
      </c>
      <c r="N19" s="1363">
        <v>150</v>
      </c>
      <c r="O19" s="444">
        <f t="shared" si="4"/>
        <v>0</v>
      </c>
      <c r="P19" s="1363"/>
    </row>
    <row r="20" spans="1:16" ht="30" customHeight="1">
      <c r="A20" s="430">
        <v>9</v>
      </c>
      <c r="B20" s="2254" t="s">
        <v>1128</v>
      </c>
      <c r="C20" s="1807"/>
      <c r="D20" s="1808"/>
      <c r="E20" s="1361">
        <v>637</v>
      </c>
      <c r="F20" s="975">
        <v>1</v>
      </c>
      <c r="G20" s="975" t="s">
        <v>161</v>
      </c>
      <c r="H20" s="417">
        <f t="shared" si="0"/>
        <v>637</v>
      </c>
      <c r="I20" s="444">
        <f t="shared" si="1"/>
        <v>0</v>
      </c>
      <c r="J20" s="1363"/>
      <c r="K20" s="444">
        <f t="shared" si="2"/>
        <v>0</v>
      </c>
      <c r="L20" s="1363"/>
      <c r="M20" s="444">
        <f t="shared" si="3"/>
        <v>1</v>
      </c>
      <c r="N20" s="1363">
        <v>637</v>
      </c>
      <c r="O20" s="444">
        <f t="shared" si="4"/>
        <v>0</v>
      </c>
      <c r="P20" s="1363"/>
    </row>
    <row r="21" spans="1:16" ht="24.75" customHeight="1">
      <c r="A21" s="430">
        <v>10</v>
      </c>
      <c r="B21" s="2254" t="s">
        <v>1129</v>
      </c>
      <c r="C21" s="1807"/>
      <c r="D21" s="2255"/>
      <c r="E21" s="1361">
        <v>75</v>
      </c>
      <c r="F21" s="975">
        <v>2</v>
      </c>
      <c r="G21" s="975" t="s">
        <v>618</v>
      </c>
      <c r="H21" s="417">
        <f t="shared" si="0"/>
        <v>150</v>
      </c>
      <c r="I21" s="444">
        <f t="shared" si="1"/>
        <v>0</v>
      </c>
      <c r="J21" s="1363"/>
      <c r="K21" s="444">
        <f t="shared" si="2"/>
        <v>0</v>
      </c>
      <c r="L21" s="1363"/>
      <c r="M21" s="444">
        <f t="shared" si="3"/>
        <v>1</v>
      </c>
      <c r="N21" s="1363">
        <v>75</v>
      </c>
      <c r="O21" s="444">
        <f t="shared" si="4"/>
        <v>1</v>
      </c>
      <c r="P21" s="1363">
        <v>75</v>
      </c>
    </row>
    <row r="22" spans="1:16">
      <c r="A22" s="430">
        <v>11</v>
      </c>
      <c r="B22" s="2254" t="s">
        <v>1130</v>
      </c>
      <c r="C22" s="1807"/>
      <c r="D22" s="2255"/>
      <c r="E22" s="1361">
        <v>35</v>
      </c>
      <c r="F22" s="975">
        <v>1</v>
      </c>
      <c r="G22" s="975" t="s">
        <v>13</v>
      </c>
      <c r="H22" s="417">
        <f t="shared" si="0"/>
        <v>35</v>
      </c>
      <c r="I22" s="444">
        <f t="shared" si="1"/>
        <v>0</v>
      </c>
      <c r="J22" s="1363"/>
      <c r="K22" s="444">
        <f t="shared" si="2"/>
        <v>0</v>
      </c>
      <c r="L22" s="1363"/>
      <c r="M22" s="444">
        <f t="shared" si="3"/>
        <v>1</v>
      </c>
      <c r="N22" s="1363">
        <v>35</v>
      </c>
      <c r="O22" s="444">
        <f t="shared" si="4"/>
        <v>0</v>
      </c>
      <c r="P22" s="1363"/>
    </row>
    <row r="23" spans="1:16">
      <c r="A23" s="430">
        <v>12</v>
      </c>
      <c r="B23" s="2254" t="s">
        <v>1131</v>
      </c>
      <c r="C23" s="1807"/>
      <c r="D23" s="2255"/>
      <c r="E23" s="1361">
        <v>100</v>
      </c>
      <c r="F23" s="975">
        <v>1</v>
      </c>
      <c r="G23" s="975" t="s">
        <v>13</v>
      </c>
      <c r="H23" s="417">
        <f t="shared" si="0"/>
        <v>100</v>
      </c>
      <c r="I23" s="444">
        <f t="shared" si="1"/>
        <v>0</v>
      </c>
      <c r="J23" s="1363"/>
      <c r="K23" s="444">
        <f t="shared" si="2"/>
        <v>0</v>
      </c>
      <c r="L23" s="1363"/>
      <c r="M23" s="444">
        <f t="shared" si="3"/>
        <v>1</v>
      </c>
      <c r="N23" s="1363">
        <v>100</v>
      </c>
      <c r="O23" s="444">
        <f t="shared" si="4"/>
        <v>0</v>
      </c>
      <c r="P23" s="1363"/>
    </row>
    <row r="24" spans="1:16" ht="18" customHeight="1">
      <c r="A24" s="430">
        <v>13</v>
      </c>
      <c r="B24" s="2254" t="s">
        <v>1132</v>
      </c>
      <c r="C24" s="1807"/>
      <c r="D24" s="2255"/>
      <c r="E24" s="1361">
        <v>3</v>
      </c>
      <c r="F24" s="975">
        <v>100</v>
      </c>
      <c r="G24" s="975" t="s">
        <v>13</v>
      </c>
      <c r="H24" s="417">
        <f t="shared" si="0"/>
        <v>300</v>
      </c>
      <c r="I24" s="444">
        <f t="shared" si="1"/>
        <v>25</v>
      </c>
      <c r="J24" s="1363">
        <v>75</v>
      </c>
      <c r="K24" s="444">
        <f t="shared" si="2"/>
        <v>25</v>
      </c>
      <c r="L24" s="1363">
        <v>75</v>
      </c>
      <c r="M24" s="444">
        <f t="shared" si="3"/>
        <v>25</v>
      </c>
      <c r="N24" s="1363">
        <v>75</v>
      </c>
      <c r="O24" s="444">
        <f t="shared" si="4"/>
        <v>25</v>
      </c>
      <c r="P24" s="1363">
        <v>75</v>
      </c>
    </row>
    <row r="25" spans="1:16" ht="18" customHeight="1">
      <c r="A25" s="430">
        <v>14</v>
      </c>
      <c r="B25" s="2254" t="s">
        <v>1133</v>
      </c>
      <c r="C25" s="1807"/>
      <c r="D25" s="2255"/>
      <c r="E25" s="1361">
        <v>4.5</v>
      </c>
      <c r="F25" s="975">
        <v>100</v>
      </c>
      <c r="G25" s="975" t="s">
        <v>13</v>
      </c>
      <c r="H25" s="417">
        <f t="shared" si="0"/>
        <v>450</v>
      </c>
      <c r="I25" s="444">
        <f t="shared" si="1"/>
        <v>25</v>
      </c>
      <c r="J25" s="1363">
        <v>112.5</v>
      </c>
      <c r="K25" s="444">
        <f t="shared" si="2"/>
        <v>25</v>
      </c>
      <c r="L25" s="1363">
        <v>112.5</v>
      </c>
      <c r="M25" s="444">
        <f t="shared" si="3"/>
        <v>25</v>
      </c>
      <c r="N25" s="1363">
        <v>112.5</v>
      </c>
      <c r="O25" s="444">
        <f t="shared" si="4"/>
        <v>25</v>
      </c>
      <c r="P25" s="1363">
        <v>112.5</v>
      </c>
    </row>
    <row r="26" spans="1:16" ht="18" customHeight="1">
      <c r="A26" s="430">
        <v>15</v>
      </c>
      <c r="B26" s="2254" t="s">
        <v>1091</v>
      </c>
      <c r="C26" s="1807"/>
      <c r="D26" s="2255"/>
      <c r="E26" s="1361">
        <v>75</v>
      </c>
      <c r="F26" s="975">
        <v>1</v>
      </c>
      <c r="G26" s="975" t="s">
        <v>618</v>
      </c>
      <c r="H26" s="417">
        <f t="shared" si="0"/>
        <v>75</v>
      </c>
      <c r="I26" s="444">
        <f t="shared" si="1"/>
        <v>0</v>
      </c>
      <c r="J26" s="1363"/>
      <c r="K26" s="444">
        <f t="shared" si="2"/>
        <v>0</v>
      </c>
      <c r="L26" s="1363"/>
      <c r="M26" s="444">
        <f t="shared" si="3"/>
        <v>1</v>
      </c>
      <c r="N26" s="1363">
        <v>75</v>
      </c>
      <c r="O26" s="444">
        <f t="shared" si="4"/>
        <v>0</v>
      </c>
      <c r="P26" s="1363"/>
    </row>
    <row r="27" spans="1:16" ht="15.75" customHeight="1">
      <c r="A27" s="430">
        <v>16</v>
      </c>
      <c r="B27" s="2254" t="s">
        <v>1134</v>
      </c>
      <c r="C27" s="1807"/>
      <c r="D27" s="2255"/>
      <c r="E27" s="1361">
        <v>25</v>
      </c>
      <c r="F27" s="975">
        <v>2</v>
      </c>
      <c r="G27" s="975" t="s">
        <v>1159</v>
      </c>
      <c r="H27" s="417">
        <f t="shared" si="0"/>
        <v>50</v>
      </c>
      <c r="I27" s="444">
        <f t="shared" si="1"/>
        <v>0</v>
      </c>
      <c r="J27" s="1363"/>
      <c r="K27" s="444">
        <f t="shared" si="2"/>
        <v>0</v>
      </c>
      <c r="L27" s="1363"/>
      <c r="M27" s="444">
        <f t="shared" si="3"/>
        <v>2</v>
      </c>
      <c r="N27" s="1363">
        <v>50</v>
      </c>
      <c r="O27" s="444">
        <f t="shared" si="4"/>
        <v>0</v>
      </c>
      <c r="P27" s="1363"/>
    </row>
    <row r="28" spans="1:16" ht="21" customHeight="1">
      <c r="A28" s="430">
        <v>17</v>
      </c>
      <c r="B28" s="2254" t="s">
        <v>1135</v>
      </c>
      <c r="C28" s="1807"/>
      <c r="D28" s="1808"/>
      <c r="E28" s="1361">
        <v>15</v>
      </c>
      <c r="F28" s="975">
        <v>2</v>
      </c>
      <c r="G28" s="975" t="s">
        <v>161</v>
      </c>
      <c r="H28" s="417">
        <f t="shared" si="0"/>
        <v>30</v>
      </c>
      <c r="I28" s="444">
        <f t="shared" si="1"/>
        <v>0</v>
      </c>
      <c r="J28" s="1363"/>
      <c r="K28" s="444">
        <f t="shared" si="2"/>
        <v>1</v>
      </c>
      <c r="L28" s="1363">
        <v>15</v>
      </c>
      <c r="M28" s="444">
        <f t="shared" si="3"/>
        <v>1</v>
      </c>
      <c r="N28" s="1363">
        <v>15</v>
      </c>
      <c r="O28" s="444">
        <f t="shared" si="4"/>
        <v>0</v>
      </c>
      <c r="P28" s="1363"/>
    </row>
    <row r="29" spans="1:16" ht="22.5" customHeight="1">
      <c r="A29" s="430">
        <v>18</v>
      </c>
      <c r="B29" s="2254" t="s">
        <v>1136</v>
      </c>
      <c r="C29" s="1807"/>
      <c r="D29" s="2255"/>
      <c r="E29" s="1361">
        <v>18</v>
      </c>
      <c r="F29" s="975">
        <v>2</v>
      </c>
      <c r="G29" s="975" t="s">
        <v>161</v>
      </c>
      <c r="H29" s="417">
        <f t="shared" si="0"/>
        <v>36</v>
      </c>
      <c r="I29" s="444">
        <f t="shared" si="1"/>
        <v>2</v>
      </c>
      <c r="J29" s="1363">
        <v>36</v>
      </c>
      <c r="K29" s="444">
        <f t="shared" si="2"/>
        <v>0</v>
      </c>
      <c r="L29" s="1363"/>
      <c r="M29" s="444">
        <f t="shared" si="3"/>
        <v>0</v>
      </c>
      <c r="N29" s="1363"/>
      <c r="O29" s="444">
        <f t="shared" si="4"/>
        <v>0</v>
      </c>
      <c r="P29" s="1363"/>
    </row>
    <row r="30" spans="1:16">
      <c r="A30" s="430">
        <v>20</v>
      </c>
      <c r="B30" s="2254" t="s">
        <v>1137</v>
      </c>
      <c r="C30" s="1807"/>
      <c r="D30" s="1808"/>
      <c r="E30" s="1361">
        <v>35</v>
      </c>
      <c r="F30" s="975">
        <v>1</v>
      </c>
      <c r="G30" s="975" t="s">
        <v>13</v>
      </c>
      <c r="H30" s="417">
        <f t="shared" si="0"/>
        <v>35</v>
      </c>
      <c r="I30" s="444">
        <f t="shared" si="1"/>
        <v>0</v>
      </c>
      <c r="J30" s="1363"/>
      <c r="K30" s="444">
        <f t="shared" si="2"/>
        <v>0</v>
      </c>
      <c r="L30" s="1363"/>
      <c r="M30" s="444">
        <f t="shared" si="3"/>
        <v>1</v>
      </c>
      <c r="N30" s="1363">
        <v>35</v>
      </c>
      <c r="O30" s="444">
        <f t="shared" si="4"/>
        <v>0</v>
      </c>
      <c r="P30" s="1363"/>
    </row>
    <row r="31" spans="1:16" ht="18" customHeight="1">
      <c r="A31" s="430">
        <v>21</v>
      </c>
      <c r="B31" s="2254" t="s">
        <v>1138</v>
      </c>
      <c r="C31" s="1807"/>
      <c r="D31" s="1808"/>
      <c r="E31" s="1361">
        <v>65</v>
      </c>
      <c r="F31" s="975">
        <v>4</v>
      </c>
      <c r="G31" s="975" t="s">
        <v>161</v>
      </c>
      <c r="H31" s="417">
        <f t="shared" si="0"/>
        <v>260</v>
      </c>
      <c r="I31" s="444">
        <f t="shared" si="1"/>
        <v>1</v>
      </c>
      <c r="J31" s="1363">
        <v>65</v>
      </c>
      <c r="K31" s="444">
        <f t="shared" si="2"/>
        <v>1</v>
      </c>
      <c r="L31" s="1363">
        <v>65</v>
      </c>
      <c r="M31" s="444">
        <f t="shared" si="3"/>
        <v>1</v>
      </c>
      <c r="N31" s="1363">
        <v>65</v>
      </c>
      <c r="O31" s="444">
        <f t="shared" si="4"/>
        <v>1</v>
      </c>
      <c r="P31" s="1363">
        <v>65</v>
      </c>
    </row>
    <row r="32" spans="1:16" ht="18" customHeight="1">
      <c r="A32" s="913">
        <v>22</v>
      </c>
      <c r="B32" s="2254" t="s">
        <v>1139</v>
      </c>
      <c r="C32" s="1807"/>
      <c r="D32" s="1808"/>
      <c r="E32" s="1361">
        <v>480</v>
      </c>
      <c r="F32" s="975">
        <v>1</v>
      </c>
      <c r="G32" s="975" t="s">
        <v>161</v>
      </c>
      <c r="H32" s="417">
        <f t="shared" si="0"/>
        <v>480</v>
      </c>
      <c r="I32" s="444">
        <f t="shared" si="1"/>
        <v>1</v>
      </c>
      <c r="J32" s="1363">
        <v>480</v>
      </c>
      <c r="K32" s="444">
        <f t="shared" si="2"/>
        <v>0</v>
      </c>
      <c r="L32" s="1363"/>
      <c r="M32" s="444">
        <f t="shared" si="3"/>
        <v>0</v>
      </c>
      <c r="N32" s="1363"/>
      <c r="O32" s="444">
        <f t="shared" si="4"/>
        <v>0</v>
      </c>
      <c r="P32" s="1363"/>
    </row>
    <row r="33" spans="1:16" s="1272" customFormat="1" ht="18" customHeight="1">
      <c r="A33" s="913">
        <v>23</v>
      </c>
      <c r="B33" s="2254" t="s">
        <v>1140</v>
      </c>
      <c r="C33" s="1807"/>
      <c r="D33" s="1808"/>
      <c r="E33" s="1361">
        <v>10</v>
      </c>
      <c r="F33" s="975">
        <v>30</v>
      </c>
      <c r="G33" s="975" t="s">
        <v>13</v>
      </c>
      <c r="H33" s="417">
        <f t="shared" si="0"/>
        <v>300</v>
      </c>
      <c r="I33" s="444">
        <f t="shared" si="1"/>
        <v>30</v>
      </c>
      <c r="J33" s="1363">
        <v>300</v>
      </c>
      <c r="K33" s="444">
        <f t="shared" si="2"/>
        <v>0</v>
      </c>
      <c r="L33" s="1363"/>
      <c r="M33" s="444">
        <f t="shared" si="3"/>
        <v>0</v>
      </c>
      <c r="N33" s="1363"/>
      <c r="O33" s="444">
        <f t="shared" si="4"/>
        <v>0</v>
      </c>
      <c r="P33" s="1363"/>
    </row>
    <row r="34" spans="1:16">
      <c r="A34" s="7" t="s">
        <v>303</v>
      </c>
      <c r="B34" s="1953"/>
      <c r="C34" s="1954"/>
      <c r="D34" s="1955"/>
      <c r="E34" s="7"/>
      <c r="F34" s="7"/>
      <c r="G34" s="7"/>
      <c r="H34" s="26">
        <f>SUM(H12:H33)</f>
        <v>9863</v>
      </c>
      <c r="I34" s="7"/>
      <c r="J34" s="914">
        <f>SUM(J12:J33)</f>
        <v>4398.5</v>
      </c>
      <c r="K34" s="7"/>
      <c r="L34" s="914">
        <f>SUM(L12:L32)</f>
        <v>1307.5</v>
      </c>
      <c r="M34" s="7"/>
      <c r="N34" s="914">
        <f>SUM(N12:N32)</f>
        <v>2739.5</v>
      </c>
      <c r="O34" s="7"/>
      <c r="P34" s="914">
        <f>SUM(P12:P32)</f>
        <v>1417.5</v>
      </c>
    </row>
    <row r="35" spans="1:16">
      <c r="A35" s="393"/>
      <c r="B35" s="419" t="s">
        <v>304</v>
      </c>
      <c r="C35" s="420"/>
      <c r="D35" s="420"/>
      <c r="E35" s="392"/>
      <c r="F35" s="420"/>
      <c r="G35" s="420"/>
      <c r="H35" s="420"/>
      <c r="I35" s="392"/>
      <c r="J35" s="591"/>
      <c r="K35" s="591"/>
      <c r="L35" s="393"/>
      <c r="M35" s="393"/>
      <c r="N35" s="393"/>
      <c r="O35" s="393"/>
      <c r="P35" s="393"/>
    </row>
    <row r="36" spans="1:16">
      <c r="A36" s="393"/>
      <c r="B36" s="591"/>
      <c r="C36" s="591"/>
      <c r="D36" s="421"/>
      <c r="E36" s="392"/>
      <c r="F36" s="420"/>
      <c r="G36" s="420"/>
      <c r="H36" s="420"/>
      <c r="I36" s="392"/>
      <c r="J36" s="591"/>
      <c r="K36" s="2225" t="s">
        <v>305</v>
      </c>
      <c r="L36" s="2225"/>
      <c r="M36" s="2225"/>
      <c r="N36" s="2225"/>
      <c r="O36" s="2225"/>
      <c r="P36" s="2225"/>
    </row>
    <row r="37" spans="1:16" ht="16.8">
      <c r="A37" s="393"/>
      <c r="B37" s="393"/>
      <c r="C37" s="393"/>
      <c r="D37" s="393"/>
      <c r="E37" s="110"/>
      <c r="F37" s="110"/>
      <c r="G37" s="393"/>
      <c r="H37" s="393"/>
      <c r="I37" s="110"/>
      <c r="J37" s="393"/>
      <c r="K37" s="393"/>
      <c r="L37" s="393"/>
      <c r="M37" s="2226" t="s">
        <v>1115</v>
      </c>
      <c r="N37" s="2226"/>
      <c r="O37" s="2226"/>
      <c r="P37" s="2226"/>
    </row>
    <row r="38" spans="1:16">
      <c r="A38" s="393"/>
      <c r="B38" s="393"/>
      <c r="C38" s="393"/>
      <c r="D38" s="393"/>
      <c r="E38" s="110"/>
      <c r="F38" s="110"/>
      <c r="G38" s="393"/>
      <c r="H38" s="393"/>
      <c r="I38" s="110"/>
      <c r="J38" s="393"/>
      <c r="K38" s="393"/>
      <c r="L38" s="393"/>
      <c r="M38" s="2224" t="s">
        <v>306</v>
      </c>
      <c r="N38" s="2224"/>
      <c r="O38" s="2224"/>
      <c r="P38" s="2224"/>
    </row>
    <row r="39" spans="1:16">
      <c r="A39" s="393"/>
      <c r="B39" s="393"/>
      <c r="C39" s="393"/>
      <c r="D39" s="393"/>
      <c r="E39" s="110"/>
      <c r="F39" s="110"/>
      <c r="G39" s="393"/>
      <c r="H39" s="393"/>
      <c r="I39" s="110"/>
      <c r="J39" s="393"/>
      <c r="K39" s="393"/>
      <c r="L39" s="393"/>
      <c r="M39" s="592"/>
      <c r="N39" s="592"/>
      <c r="O39" s="592"/>
      <c r="P39" s="592"/>
    </row>
    <row r="40" spans="1:16">
      <c r="A40" s="2218" t="s">
        <v>290</v>
      </c>
      <c r="B40" s="2218"/>
      <c r="C40" s="2218"/>
      <c r="D40" s="2218"/>
      <c r="E40" s="2218"/>
      <c r="F40" s="2219"/>
      <c r="G40" s="424"/>
      <c r="H40" s="424"/>
      <c r="I40" s="422"/>
      <c r="J40" s="425"/>
      <c r="K40" s="425"/>
      <c r="L40" s="425"/>
      <c r="M40" s="426"/>
      <c r="N40" s="426"/>
      <c r="O40" s="426"/>
      <c r="P40" s="426"/>
    </row>
    <row r="41" spans="1:16">
      <c r="A41" s="2220" t="s">
        <v>171</v>
      </c>
      <c r="B41" s="2220"/>
      <c r="C41" s="2220"/>
      <c r="D41" s="2220"/>
      <c r="E41" s="2220"/>
      <c r="F41" s="2220"/>
      <c r="G41" s="2220"/>
      <c r="H41" s="2220"/>
      <c r="I41" s="2220"/>
      <c r="J41" s="2220"/>
      <c r="K41" s="2220"/>
      <c r="L41" s="2220"/>
      <c r="M41" s="2220"/>
      <c r="N41" s="2220"/>
      <c r="O41" s="2220"/>
      <c r="P41" s="2220"/>
    </row>
    <row r="42" spans="1:16">
      <c r="A42" s="2221" t="s">
        <v>337</v>
      </c>
      <c r="B42" s="2221"/>
      <c r="C42" s="2221"/>
      <c r="D42" s="2221"/>
      <c r="E42" s="2221"/>
      <c r="F42" s="2221"/>
      <c r="G42" s="2221"/>
      <c r="H42" s="2221"/>
      <c r="I42" s="2221"/>
      <c r="J42" s="2221"/>
      <c r="K42" s="2221"/>
      <c r="L42" s="2221"/>
      <c r="M42" s="2221"/>
      <c r="N42" s="2221"/>
      <c r="O42" s="2221"/>
      <c r="P42" s="2221"/>
    </row>
    <row r="43" spans="1:16">
      <c r="A43" s="393"/>
      <c r="B43" s="393"/>
      <c r="C43" s="393"/>
      <c r="D43" s="394"/>
      <c r="E43" s="393"/>
      <c r="F43" s="393"/>
      <c r="G43" s="393"/>
      <c r="H43" s="393"/>
      <c r="I43" s="393"/>
      <c r="J43" s="393"/>
      <c r="K43" s="393"/>
      <c r="L43" s="393"/>
      <c r="M43" s="393"/>
      <c r="N43" s="393"/>
      <c r="O43" s="393"/>
      <c r="P43" s="393"/>
    </row>
    <row r="44" spans="1:16">
      <c r="A44" s="427" t="s">
        <v>1116</v>
      </c>
      <c r="B44" s="427"/>
      <c r="C44" s="427"/>
      <c r="D44" s="428"/>
      <c r="E44" s="395"/>
      <c r="F44" s="395"/>
      <c r="G44" s="393"/>
      <c r="H44" s="393"/>
      <c r="I44" s="393"/>
      <c r="J44" s="393"/>
      <c r="K44" s="393"/>
      <c r="L44" s="393"/>
      <c r="M44" s="393"/>
      <c r="N44" s="393"/>
      <c r="O44" s="393"/>
      <c r="P44" s="393"/>
    </row>
    <row r="45" spans="1:16">
      <c r="A45" s="2215" t="s">
        <v>186</v>
      </c>
      <c r="B45" s="2216"/>
      <c r="C45" s="2216"/>
      <c r="D45" s="2216"/>
      <c r="E45" s="2216"/>
      <c r="F45" s="2216"/>
      <c r="G45" s="2217"/>
      <c r="H45" s="396" t="s">
        <v>1</v>
      </c>
      <c r="I45" s="397"/>
      <c r="J45" s="398"/>
      <c r="K45" s="399"/>
      <c r="L45" s="400"/>
      <c r="M45" s="398" t="s">
        <v>307</v>
      </c>
      <c r="N45" s="398" t="s">
        <v>293</v>
      </c>
      <c r="O45" s="398" t="s">
        <v>294</v>
      </c>
      <c r="P45" s="401"/>
    </row>
    <row r="46" spans="1:16">
      <c r="A46" s="2227" t="s">
        <v>1117</v>
      </c>
      <c r="B46" s="2228"/>
      <c r="C46" s="2228"/>
      <c r="D46" s="2228"/>
      <c r="E46" s="2228"/>
      <c r="F46" s="2228"/>
      <c r="G46" s="2229"/>
      <c r="H46" s="402" t="s">
        <v>2</v>
      </c>
      <c r="I46" s="403" t="s">
        <v>3</v>
      </c>
      <c r="J46" s="403"/>
      <c r="K46" s="404" t="s">
        <v>4</v>
      </c>
      <c r="L46" s="405"/>
      <c r="M46" s="2230" t="s">
        <v>1118</v>
      </c>
      <c r="N46" s="2230"/>
      <c r="O46" s="2230"/>
      <c r="P46" s="2231"/>
    </row>
    <row r="47" spans="1:16">
      <c r="A47" s="406" t="s">
        <v>295</v>
      </c>
      <c r="B47" s="2232" t="s">
        <v>296</v>
      </c>
      <c r="C47" s="2233"/>
      <c r="D47" s="2233"/>
      <c r="E47" s="407"/>
      <c r="F47" s="2236" t="s">
        <v>297</v>
      </c>
      <c r="G47" s="2237"/>
      <c r="H47" s="407"/>
      <c r="I47" s="2240" t="s">
        <v>129</v>
      </c>
      <c r="J47" s="2241"/>
      <c r="K47" s="2241"/>
      <c r="L47" s="2241"/>
      <c r="M47" s="2241"/>
      <c r="N47" s="2241"/>
      <c r="O47" s="2241"/>
      <c r="P47" s="2242"/>
    </row>
    <row r="48" spans="1:16" ht="27">
      <c r="A48" s="408" t="s">
        <v>298</v>
      </c>
      <c r="B48" s="2234"/>
      <c r="C48" s="2235"/>
      <c r="D48" s="2235"/>
      <c r="E48" s="429" t="s">
        <v>260</v>
      </c>
      <c r="F48" s="2238"/>
      <c r="G48" s="2239"/>
      <c r="H48" s="410" t="s">
        <v>8</v>
      </c>
      <c r="I48" s="2243" t="s">
        <v>299</v>
      </c>
      <c r="J48" s="2244"/>
      <c r="K48" s="2243" t="s">
        <v>30</v>
      </c>
      <c r="L48" s="2244"/>
      <c r="M48" s="2243" t="s">
        <v>31</v>
      </c>
      <c r="N48" s="2244"/>
      <c r="O48" s="2243" t="s">
        <v>32</v>
      </c>
      <c r="P48" s="2245"/>
    </row>
    <row r="49" spans="1:16">
      <c r="A49" s="411"/>
      <c r="B49" s="2234"/>
      <c r="C49" s="2235"/>
      <c r="D49" s="2235"/>
      <c r="E49" s="412"/>
      <c r="F49" s="2238"/>
      <c r="G49" s="2239"/>
      <c r="H49" s="412"/>
      <c r="I49" s="413" t="s">
        <v>67</v>
      </c>
      <c r="J49" s="414" t="s">
        <v>10</v>
      </c>
      <c r="K49" s="413" t="s">
        <v>67</v>
      </c>
      <c r="L49" s="414" t="s">
        <v>10</v>
      </c>
      <c r="M49" s="413" t="s">
        <v>67</v>
      </c>
      <c r="N49" s="414" t="s">
        <v>10</v>
      </c>
      <c r="O49" s="413" t="s">
        <v>67</v>
      </c>
      <c r="P49" s="415" t="s">
        <v>10</v>
      </c>
    </row>
    <row r="50" spans="1:16" ht="18" customHeight="1">
      <c r="A50" s="430">
        <v>23</v>
      </c>
      <c r="B50" s="2254" t="s">
        <v>797</v>
      </c>
      <c r="C50" s="1807"/>
      <c r="D50" s="1808"/>
      <c r="E50" s="1361">
        <v>50</v>
      </c>
      <c r="F50" s="975">
        <v>2</v>
      </c>
      <c r="G50" s="975" t="s">
        <v>13</v>
      </c>
      <c r="H50" s="417">
        <f>E50*F50</f>
        <v>100</v>
      </c>
      <c r="I50" s="444">
        <f t="shared" ref="I50:I76" si="5">J50/E50</f>
        <v>1</v>
      </c>
      <c r="J50" s="1363">
        <v>50</v>
      </c>
      <c r="K50" s="444">
        <f t="shared" ref="K50:K76" si="6">L50/E50</f>
        <v>0</v>
      </c>
      <c r="L50" s="1363"/>
      <c r="M50" s="444">
        <f>N50/E50</f>
        <v>1</v>
      </c>
      <c r="N50" s="1363">
        <v>50</v>
      </c>
      <c r="O50" s="444">
        <f t="shared" ref="O50:O76" si="7">P50/E50</f>
        <v>0</v>
      </c>
      <c r="P50" s="1363"/>
    </row>
    <row r="51" spans="1:16" ht="18" customHeight="1">
      <c r="A51" s="430">
        <v>24</v>
      </c>
      <c r="B51" s="2254" t="s">
        <v>1141</v>
      </c>
      <c r="C51" s="1807"/>
      <c r="D51" s="1808"/>
      <c r="E51" s="1361">
        <v>18</v>
      </c>
      <c r="F51" s="975">
        <v>5</v>
      </c>
      <c r="G51" s="975" t="s">
        <v>1159</v>
      </c>
      <c r="H51" s="417">
        <f t="shared" ref="H51:H76" si="8">E51*F51</f>
        <v>90</v>
      </c>
      <c r="I51" s="444">
        <f t="shared" si="5"/>
        <v>2</v>
      </c>
      <c r="J51" s="1363">
        <v>36</v>
      </c>
      <c r="K51" s="444">
        <f t="shared" si="6"/>
        <v>0</v>
      </c>
      <c r="L51" s="1363"/>
      <c r="M51" s="444">
        <f t="shared" ref="M51:M76" si="9">N51/E51</f>
        <v>2</v>
      </c>
      <c r="N51" s="1363">
        <v>36</v>
      </c>
      <c r="O51" s="444">
        <f t="shared" si="7"/>
        <v>1</v>
      </c>
      <c r="P51" s="1363">
        <v>18</v>
      </c>
    </row>
    <row r="52" spans="1:16" ht="15.75" customHeight="1">
      <c r="A52" s="430">
        <v>25</v>
      </c>
      <c r="B52" s="2254" t="s">
        <v>1142</v>
      </c>
      <c r="C52" s="1807"/>
      <c r="D52" s="1808"/>
      <c r="E52" s="1361">
        <v>240</v>
      </c>
      <c r="F52" s="975">
        <v>4</v>
      </c>
      <c r="G52" s="975" t="s">
        <v>161</v>
      </c>
      <c r="H52" s="417">
        <f t="shared" si="8"/>
        <v>960</v>
      </c>
      <c r="I52" s="444">
        <f t="shared" si="5"/>
        <v>1</v>
      </c>
      <c r="J52" s="1363">
        <v>240</v>
      </c>
      <c r="K52" s="444">
        <f t="shared" si="6"/>
        <v>1</v>
      </c>
      <c r="L52" s="1363">
        <v>240</v>
      </c>
      <c r="M52" s="444">
        <f t="shared" si="9"/>
        <v>1</v>
      </c>
      <c r="N52" s="1363">
        <v>240</v>
      </c>
      <c r="O52" s="444">
        <f t="shared" si="7"/>
        <v>1</v>
      </c>
      <c r="P52" s="1363">
        <v>240</v>
      </c>
    </row>
    <row r="53" spans="1:16" ht="15.75" customHeight="1">
      <c r="A53" s="430">
        <v>26</v>
      </c>
      <c r="B53" s="2254" t="s">
        <v>740</v>
      </c>
      <c r="C53" s="1807"/>
      <c r="D53" s="1808"/>
      <c r="E53" s="1361">
        <v>35</v>
      </c>
      <c r="F53" s="975">
        <v>5</v>
      </c>
      <c r="G53" s="975" t="s">
        <v>13</v>
      </c>
      <c r="H53" s="417">
        <f t="shared" si="8"/>
        <v>175</v>
      </c>
      <c r="I53" s="444">
        <f t="shared" si="5"/>
        <v>5</v>
      </c>
      <c r="J53" s="1363">
        <v>175</v>
      </c>
      <c r="K53" s="444">
        <f t="shared" si="6"/>
        <v>0</v>
      </c>
      <c r="L53" s="1363"/>
      <c r="M53" s="444">
        <f t="shared" si="9"/>
        <v>0</v>
      </c>
      <c r="N53" s="1363"/>
      <c r="O53" s="444">
        <f t="shared" si="7"/>
        <v>0</v>
      </c>
      <c r="P53" s="1363"/>
    </row>
    <row r="54" spans="1:16" ht="18" customHeight="1">
      <c r="A54" s="430">
        <v>27</v>
      </c>
      <c r="B54" s="2254" t="s">
        <v>1143</v>
      </c>
      <c r="C54" s="1807"/>
      <c r="D54" s="1808"/>
      <c r="E54" s="1361">
        <v>150</v>
      </c>
      <c r="F54" s="975">
        <v>2</v>
      </c>
      <c r="G54" s="975" t="s">
        <v>13</v>
      </c>
      <c r="H54" s="417">
        <f t="shared" si="8"/>
        <v>300</v>
      </c>
      <c r="I54" s="444">
        <f t="shared" si="5"/>
        <v>2</v>
      </c>
      <c r="J54" s="1363">
        <v>300</v>
      </c>
      <c r="K54" s="444">
        <f t="shared" si="6"/>
        <v>0</v>
      </c>
      <c r="L54" s="1363"/>
      <c r="M54" s="444">
        <f t="shared" si="9"/>
        <v>0</v>
      </c>
      <c r="N54" s="1363"/>
      <c r="O54" s="444">
        <f t="shared" si="7"/>
        <v>0</v>
      </c>
      <c r="P54" s="1363"/>
    </row>
    <row r="55" spans="1:16" ht="19.5" customHeight="1">
      <c r="A55" s="430">
        <v>28</v>
      </c>
      <c r="B55" s="2254" t="s">
        <v>1144</v>
      </c>
      <c r="C55" s="1807"/>
      <c r="D55" s="1808"/>
      <c r="E55" s="1361">
        <v>150</v>
      </c>
      <c r="F55" s="975">
        <v>1</v>
      </c>
      <c r="G55" s="975" t="s">
        <v>13</v>
      </c>
      <c r="H55" s="417">
        <f t="shared" si="8"/>
        <v>150</v>
      </c>
      <c r="I55" s="444">
        <f t="shared" si="5"/>
        <v>0</v>
      </c>
      <c r="J55" s="1363"/>
      <c r="K55" s="444">
        <f t="shared" si="6"/>
        <v>0</v>
      </c>
      <c r="L55" s="1363"/>
      <c r="M55" s="444">
        <f t="shared" si="9"/>
        <v>1</v>
      </c>
      <c r="N55" s="1363">
        <v>150</v>
      </c>
      <c r="O55" s="444">
        <f t="shared" si="7"/>
        <v>0</v>
      </c>
      <c r="P55" s="1363"/>
    </row>
    <row r="56" spans="1:16" ht="18" customHeight="1">
      <c r="A56" s="430">
        <v>29</v>
      </c>
      <c r="B56" s="2254" t="s">
        <v>227</v>
      </c>
      <c r="C56" s="1807"/>
      <c r="D56" s="1808"/>
      <c r="E56" s="1361">
        <v>35</v>
      </c>
      <c r="F56" s="975">
        <v>2</v>
      </c>
      <c r="G56" s="975" t="s">
        <v>161</v>
      </c>
      <c r="H56" s="417">
        <f t="shared" si="8"/>
        <v>70</v>
      </c>
      <c r="I56" s="444">
        <f t="shared" si="5"/>
        <v>1</v>
      </c>
      <c r="J56" s="1363">
        <v>35</v>
      </c>
      <c r="K56" s="444">
        <f t="shared" si="6"/>
        <v>0</v>
      </c>
      <c r="L56" s="1363"/>
      <c r="M56" s="444">
        <f t="shared" si="9"/>
        <v>1</v>
      </c>
      <c r="N56" s="1363">
        <v>35</v>
      </c>
      <c r="O56" s="444">
        <f t="shared" si="7"/>
        <v>0</v>
      </c>
      <c r="P56" s="1363"/>
    </row>
    <row r="57" spans="1:16" ht="18" customHeight="1">
      <c r="A57" s="430">
        <v>30</v>
      </c>
      <c r="B57" s="2254" t="s">
        <v>1145</v>
      </c>
      <c r="C57" s="1807"/>
      <c r="D57" s="1808"/>
      <c r="E57" s="1361">
        <v>30</v>
      </c>
      <c r="F57" s="975">
        <v>4</v>
      </c>
      <c r="G57" s="975" t="s">
        <v>13</v>
      </c>
      <c r="H57" s="417">
        <f t="shared" si="8"/>
        <v>120</v>
      </c>
      <c r="I57" s="444">
        <f t="shared" si="5"/>
        <v>2</v>
      </c>
      <c r="J57" s="1363">
        <v>60</v>
      </c>
      <c r="K57" s="444">
        <f t="shared" si="6"/>
        <v>0</v>
      </c>
      <c r="L57" s="1363"/>
      <c r="M57" s="444">
        <f t="shared" si="9"/>
        <v>2</v>
      </c>
      <c r="N57" s="1363">
        <v>60</v>
      </c>
      <c r="O57" s="444">
        <f t="shared" si="7"/>
        <v>0</v>
      </c>
      <c r="P57" s="1363"/>
    </row>
    <row r="58" spans="1:16" ht="18" customHeight="1">
      <c r="A58" s="430">
        <v>31</v>
      </c>
      <c r="B58" s="2254" t="s">
        <v>1146</v>
      </c>
      <c r="C58" s="1807"/>
      <c r="D58" s="1808"/>
      <c r="E58" s="1361">
        <v>15</v>
      </c>
      <c r="F58" s="975">
        <v>24</v>
      </c>
      <c r="G58" s="975" t="s">
        <v>174</v>
      </c>
      <c r="H58" s="417">
        <f t="shared" si="8"/>
        <v>360</v>
      </c>
      <c r="I58" s="444">
        <f t="shared" si="5"/>
        <v>12</v>
      </c>
      <c r="J58" s="1363">
        <v>180</v>
      </c>
      <c r="K58" s="444">
        <f t="shared" si="6"/>
        <v>0</v>
      </c>
      <c r="L58" s="1363"/>
      <c r="M58" s="444">
        <f t="shared" si="9"/>
        <v>12</v>
      </c>
      <c r="N58" s="1363">
        <v>180</v>
      </c>
      <c r="O58" s="444">
        <f t="shared" si="7"/>
        <v>0</v>
      </c>
      <c r="P58" s="1363"/>
    </row>
    <row r="59" spans="1:16" ht="18" customHeight="1">
      <c r="A59" s="430">
        <v>32</v>
      </c>
      <c r="B59" s="2254" t="s">
        <v>131</v>
      </c>
      <c r="C59" s="1807"/>
      <c r="D59" s="1808"/>
      <c r="E59" s="1361">
        <v>75</v>
      </c>
      <c r="F59" s="975">
        <v>2</v>
      </c>
      <c r="G59" s="975" t="s">
        <v>13</v>
      </c>
      <c r="H59" s="417">
        <f t="shared" si="8"/>
        <v>150</v>
      </c>
      <c r="I59" s="444">
        <f t="shared" si="5"/>
        <v>1</v>
      </c>
      <c r="J59" s="1363">
        <v>75</v>
      </c>
      <c r="K59" s="444">
        <f t="shared" si="6"/>
        <v>0</v>
      </c>
      <c r="L59" s="1363"/>
      <c r="M59" s="444">
        <f t="shared" si="9"/>
        <v>1</v>
      </c>
      <c r="N59" s="1363">
        <v>75</v>
      </c>
      <c r="O59" s="444">
        <f t="shared" si="7"/>
        <v>0</v>
      </c>
      <c r="P59" s="1363"/>
    </row>
    <row r="60" spans="1:16" ht="18" customHeight="1">
      <c r="A60" s="430">
        <v>33</v>
      </c>
      <c r="B60" s="2254" t="s">
        <v>1147</v>
      </c>
      <c r="C60" s="1807"/>
      <c r="D60" s="1808"/>
      <c r="E60" s="1361">
        <v>40</v>
      </c>
      <c r="F60" s="975">
        <v>2</v>
      </c>
      <c r="G60" s="975" t="s">
        <v>13</v>
      </c>
      <c r="H60" s="417">
        <f t="shared" si="8"/>
        <v>80</v>
      </c>
      <c r="I60" s="444">
        <f t="shared" si="5"/>
        <v>0</v>
      </c>
      <c r="J60" s="1363"/>
      <c r="K60" s="444">
        <f t="shared" si="6"/>
        <v>0</v>
      </c>
      <c r="L60" s="1363"/>
      <c r="M60" s="444">
        <f t="shared" si="9"/>
        <v>2</v>
      </c>
      <c r="N60" s="1363">
        <v>80</v>
      </c>
      <c r="O60" s="444">
        <f t="shared" si="7"/>
        <v>0</v>
      </c>
      <c r="P60" s="1363"/>
    </row>
    <row r="61" spans="1:16" ht="20.25" customHeight="1">
      <c r="A61" s="430">
        <v>34</v>
      </c>
      <c r="B61" s="2254" t="s">
        <v>1148</v>
      </c>
      <c r="C61" s="1807"/>
      <c r="D61" s="1808"/>
      <c r="E61" s="1361">
        <v>35</v>
      </c>
      <c r="F61" s="975">
        <v>2</v>
      </c>
      <c r="G61" s="975" t="s">
        <v>174</v>
      </c>
      <c r="H61" s="417">
        <f t="shared" si="8"/>
        <v>70</v>
      </c>
      <c r="I61" s="444">
        <f t="shared" si="5"/>
        <v>1</v>
      </c>
      <c r="J61" s="1363">
        <v>35</v>
      </c>
      <c r="K61" s="444">
        <f t="shared" si="6"/>
        <v>0</v>
      </c>
      <c r="L61" s="1363"/>
      <c r="M61" s="444">
        <f t="shared" si="9"/>
        <v>1</v>
      </c>
      <c r="N61" s="1363">
        <v>35</v>
      </c>
      <c r="O61" s="444">
        <f t="shared" si="7"/>
        <v>0</v>
      </c>
      <c r="P61" s="1363"/>
    </row>
    <row r="62" spans="1:16" ht="21" customHeight="1">
      <c r="A62" s="430">
        <v>35</v>
      </c>
      <c r="B62" s="2254" t="s">
        <v>1149</v>
      </c>
      <c r="C62" s="1807"/>
      <c r="D62" s="1808"/>
      <c r="E62" s="1361">
        <v>3600</v>
      </c>
      <c r="F62" s="975">
        <v>4</v>
      </c>
      <c r="G62" s="975" t="s">
        <v>13</v>
      </c>
      <c r="H62" s="417">
        <f t="shared" si="8"/>
        <v>14400</v>
      </c>
      <c r="I62" s="444">
        <f t="shared" si="5"/>
        <v>3</v>
      </c>
      <c r="J62" s="1366">
        <v>10800</v>
      </c>
      <c r="K62" s="444">
        <f t="shared" si="6"/>
        <v>0</v>
      </c>
      <c r="L62" s="1366"/>
      <c r="M62" s="444">
        <f t="shared" si="9"/>
        <v>1</v>
      </c>
      <c r="N62" s="1366">
        <v>3600</v>
      </c>
      <c r="O62" s="444">
        <f t="shared" si="7"/>
        <v>0</v>
      </c>
      <c r="P62" s="1363"/>
    </row>
    <row r="63" spans="1:16" ht="15.75" customHeight="1">
      <c r="A63" s="430">
        <v>36</v>
      </c>
      <c r="B63" s="2254" t="s">
        <v>1150</v>
      </c>
      <c r="C63" s="1807"/>
      <c r="D63" s="1808"/>
      <c r="E63" s="1361">
        <v>3500</v>
      </c>
      <c r="F63" s="975">
        <v>3</v>
      </c>
      <c r="G63" s="975" t="s">
        <v>13</v>
      </c>
      <c r="H63" s="417">
        <f t="shared" si="8"/>
        <v>10500</v>
      </c>
      <c r="I63" s="444">
        <f t="shared" si="5"/>
        <v>2</v>
      </c>
      <c r="J63" s="1366">
        <v>7000</v>
      </c>
      <c r="K63" s="444">
        <f t="shared" si="6"/>
        <v>0</v>
      </c>
      <c r="L63" s="1363"/>
      <c r="M63" s="444">
        <f t="shared" si="9"/>
        <v>1</v>
      </c>
      <c r="N63" s="1366">
        <v>3500</v>
      </c>
      <c r="O63" s="444">
        <f t="shared" si="7"/>
        <v>0</v>
      </c>
      <c r="P63" s="1363"/>
    </row>
    <row r="64" spans="1:16" ht="18" customHeight="1">
      <c r="A64" s="430">
        <v>37</v>
      </c>
      <c r="B64" s="2254" t="s">
        <v>1151</v>
      </c>
      <c r="C64" s="1807"/>
      <c r="D64" s="1808"/>
      <c r="E64" s="1361">
        <v>3600</v>
      </c>
      <c r="F64" s="975">
        <v>3</v>
      </c>
      <c r="G64" s="975" t="s">
        <v>13</v>
      </c>
      <c r="H64" s="417">
        <f t="shared" si="8"/>
        <v>10800</v>
      </c>
      <c r="I64" s="444">
        <f t="shared" si="5"/>
        <v>2</v>
      </c>
      <c r="J64" s="1366">
        <v>7200</v>
      </c>
      <c r="K64" s="444">
        <f t="shared" si="6"/>
        <v>0</v>
      </c>
      <c r="L64" s="1363"/>
      <c r="M64" s="444">
        <f t="shared" si="9"/>
        <v>1</v>
      </c>
      <c r="N64" s="1366">
        <v>3600</v>
      </c>
      <c r="O64" s="444">
        <f t="shared" si="7"/>
        <v>0</v>
      </c>
      <c r="P64" s="1363"/>
    </row>
    <row r="65" spans="1:16" ht="18" customHeight="1">
      <c r="A65" s="430">
        <v>38</v>
      </c>
      <c r="B65" s="2254" t="s">
        <v>1152</v>
      </c>
      <c r="C65" s="1807"/>
      <c r="D65" s="1808"/>
      <c r="E65" s="1361">
        <v>495</v>
      </c>
      <c r="F65" s="975">
        <v>1</v>
      </c>
      <c r="G65" s="975" t="s">
        <v>13</v>
      </c>
      <c r="H65" s="417">
        <f t="shared" si="8"/>
        <v>495</v>
      </c>
      <c r="I65" s="444">
        <f t="shared" si="5"/>
        <v>1</v>
      </c>
      <c r="J65" s="1363">
        <v>495</v>
      </c>
      <c r="K65" s="444">
        <f t="shared" si="6"/>
        <v>0</v>
      </c>
      <c r="L65" s="1363"/>
      <c r="M65" s="444">
        <f t="shared" si="9"/>
        <v>0</v>
      </c>
      <c r="N65" s="1363"/>
      <c r="O65" s="444">
        <f t="shared" si="7"/>
        <v>0</v>
      </c>
      <c r="P65" s="1363"/>
    </row>
    <row r="66" spans="1:16" s="1272" customFormat="1" ht="18" customHeight="1">
      <c r="A66" s="430">
        <v>39</v>
      </c>
      <c r="B66" s="2254" t="s">
        <v>1153</v>
      </c>
      <c r="C66" s="1807"/>
      <c r="D66" s="1808"/>
      <c r="E66" s="1361">
        <v>50</v>
      </c>
      <c r="F66" s="975">
        <v>2</v>
      </c>
      <c r="G66" s="975" t="s">
        <v>13</v>
      </c>
      <c r="H66" s="417">
        <f t="shared" si="8"/>
        <v>100</v>
      </c>
      <c r="I66" s="444">
        <f t="shared" si="5"/>
        <v>2</v>
      </c>
      <c r="J66" s="1363">
        <v>100</v>
      </c>
      <c r="K66" s="444">
        <f t="shared" si="6"/>
        <v>0</v>
      </c>
      <c r="L66" s="1363"/>
      <c r="M66" s="444">
        <f t="shared" si="9"/>
        <v>0</v>
      </c>
      <c r="N66" s="1363"/>
      <c r="O66" s="444">
        <f t="shared" si="7"/>
        <v>0</v>
      </c>
      <c r="P66" s="1363"/>
    </row>
    <row r="67" spans="1:16" s="1272" customFormat="1" ht="18" customHeight="1">
      <c r="A67" s="430">
        <v>40</v>
      </c>
      <c r="B67" s="2254" t="s">
        <v>575</v>
      </c>
      <c r="C67" s="1807"/>
      <c r="D67" s="1808"/>
      <c r="E67" s="1361">
        <v>200</v>
      </c>
      <c r="F67" s="975">
        <v>2</v>
      </c>
      <c r="G67" s="975" t="s">
        <v>13</v>
      </c>
      <c r="H67" s="417">
        <f t="shared" si="8"/>
        <v>400</v>
      </c>
      <c r="I67" s="444">
        <f t="shared" si="5"/>
        <v>2</v>
      </c>
      <c r="J67" s="1363">
        <v>400</v>
      </c>
      <c r="K67" s="444">
        <f t="shared" si="6"/>
        <v>0</v>
      </c>
      <c r="L67" s="1363"/>
      <c r="M67" s="444">
        <f t="shared" si="9"/>
        <v>0</v>
      </c>
      <c r="N67" s="1363"/>
      <c r="O67" s="444">
        <f t="shared" si="7"/>
        <v>0</v>
      </c>
      <c r="P67" s="1363"/>
    </row>
    <row r="68" spans="1:16" s="1272" customFormat="1" ht="18" customHeight="1">
      <c r="A68" s="430">
        <v>41</v>
      </c>
      <c r="B68" s="2254" t="s">
        <v>365</v>
      </c>
      <c r="C68" s="1807"/>
      <c r="D68" s="1808"/>
      <c r="E68" s="1361">
        <v>55</v>
      </c>
      <c r="F68" s="975">
        <v>1</v>
      </c>
      <c r="G68" s="975" t="s">
        <v>13</v>
      </c>
      <c r="H68" s="417">
        <f t="shared" si="8"/>
        <v>55</v>
      </c>
      <c r="I68" s="444">
        <f t="shared" si="5"/>
        <v>0</v>
      </c>
      <c r="J68" s="1363"/>
      <c r="K68" s="444">
        <f t="shared" si="6"/>
        <v>0</v>
      </c>
      <c r="L68" s="1363"/>
      <c r="M68" s="444">
        <f t="shared" si="9"/>
        <v>1</v>
      </c>
      <c r="N68" s="1363">
        <v>55</v>
      </c>
      <c r="O68" s="444">
        <f t="shared" si="7"/>
        <v>0</v>
      </c>
      <c r="P68" s="1363"/>
    </row>
    <row r="69" spans="1:16" s="1272" customFormat="1">
      <c r="A69" s="430">
        <v>42</v>
      </c>
      <c r="B69" s="2254" t="s">
        <v>47</v>
      </c>
      <c r="C69" s="1807"/>
      <c r="D69" s="1808"/>
      <c r="E69" s="1361">
        <v>35</v>
      </c>
      <c r="F69" s="975">
        <v>3</v>
      </c>
      <c r="G69" s="975" t="s">
        <v>161</v>
      </c>
      <c r="H69" s="417">
        <f t="shared" si="8"/>
        <v>105</v>
      </c>
      <c r="I69" s="444">
        <f t="shared" si="5"/>
        <v>1</v>
      </c>
      <c r="J69" s="1363">
        <v>35</v>
      </c>
      <c r="K69" s="444">
        <f t="shared" si="6"/>
        <v>0</v>
      </c>
      <c r="L69" s="1363"/>
      <c r="M69" s="444">
        <f t="shared" si="9"/>
        <v>1</v>
      </c>
      <c r="N69" s="1363">
        <v>35</v>
      </c>
      <c r="O69" s="444">
        <f t="shared" si="7"/>
        <v>1</v>
      </c>
      <c r="P69" s="1363">
        <v>35</v>
      </c>
    </row>
    <row r="70" spans="1:16" s="1272" customFormat="1" ht="18.75" customHeight="1">
      <c r="A70" s="430">
        <v>43</v>
      </c>
      <c r="B70" s="2254" t="s">
        <v>1154</v>
      </c>
      <c r="C70" s="1807"/>
      <c r="D70" s="1808"/>
      <c r="E70" s="1361">
        <v>500</v>
      </c>
      <c r="F70" s="975">
        <v>1</v>
      </c>
      <c r="G70" s="975" t="s">
        <v>13</v>
      </c>
      <c r="H70" s="417">
        <f t="shared" si="8"/>
        <v>500</v>
      </c>
      <c r="I70" s="444">
        <f t="shared" si="5"/>
        <v>1</v>
      </c>
      <c r="J70" s="1363">
        <v>500</v>
      </c>
      <c r="K70" s="444">
        <f t="shared" si="6"/>
        <v>0</v>
      </c>
      <c r="L70" s="1363"/>
      <c r="M70" s="444">
        <f t="shared" si="9"/>
        <v>0</v>
      </c>
      <c r="N70" s="1363"/>
      <c r="O70" s="444">
        <f t="shared" si="7"/>
        <v>0</v>
      </c>
      <c r="P70" s="1363"/>
    </row>
    <row r="71" spans="1:16" s="1272" customFormat="1" ht="18" customHeight="1">
      <c r="A71" s="430">
        <v>44</v>
      </c>
      <c r="B71" s="2254" t="s">
        <v>1155</v>
      </c>
      <c r="C71" s="1807"/>
      <c r="D71" s="1808"/>
      <c r="E71" s="1361">
        <v>12</v>
      </c>
      <c r="F71" s="975">
        <v>100</v>
      </c>
      <c r="G71" s="975" t="s">
        <v>13</v>
      </c>
      <c r="H71" s="417">
        <f t="shared" si="8"/>
        <v>1200</v>
      </c>
      <c r="I71" s="444">
        <f t="shared" si="5"/>
        <v>25</v>
      </c>
      <c r="J71" s="1363">
        <v>300</v>
      </c>
      <c r="K71" s="444">
        <f t="shared" si="6"/>
        <v>25</v>
      </c>
      <c r="L71" s="1363">
        <v>300</v>
      </c>
      <c r="M71" s="444">
        <f t="shared" si="9"/>
        <v>25</v>
      </c>
      <c r="N71" s="1363">
        <v>300</v>
      </c>
      <c r="O71" s="444">
        <f t="shared" si="7"/>
        <v>25</v>
      </c>
      <c r="P71" s="1363">
        <v>300</v>
      </c>
    </row>
    <row r="72" spans="1:16" s="1272" customFormat="1">
      <c r="A72" s="430">
        <v>45</v>
      </c>
      <c r="B72" s="2254" t="s">
        <v>665</v>
      </c>
      <c r="C72" s="1807"/>
      <c r="D72" s="1808"/>
      <c r="E72" s="1361">
        <v>15</v>
      </c>
      <c r="F72" s="975">
        <v>2</v>
      </c>
      <c r="G72" s="975" t="s">
        <v>829</v>
      </c>
      <c r="H72" s="417">
        <f>E72*F72</f>
        <v>30</v>
      </c>
      <c r="I72" s="444">
        <f t="shared" si="5"/>
        <v>2</v>
      </c>
      <c r="J72" s="1363">
        <v>30</v>
      </c>
      <c r="K72" s="444">
        <f t="shared" si="6"/>
        <v>0</v>
      </c>
      <c r="L72" s="1363"/>
      <c r="M72" s="444">
        <f t="shared" si="9"/>
        <v>0</v>
      </c>
      <c r="N72" s="1363"/>
      <c r="O72" s="444">
        <f t="shared" si="7"/>
        <v>0</v>
      </c>
      <c r="P72" s="1363"/>
    </row>
    <row r="73" spans="1:16" s="1272" customFormat="1" ht="18" customHeight="1">
      <c r="A73" s="430">
        <v>46</v>
      </c>
      <c r="B73" s="2254" t="s">
        <v>1156</v>
      </c>
      <c r="C73" s="1807"/>
      <c r="D73" s="1808"/>
      <c r="E73" s="1361">
        <v>82</v>
      </c>
      <c r="F73" s="975">
        <v>1</v>
      </c>
      <c r="G73" s="975" t="s">
        <v>618</v>
      </c>
      <c r="H73" s="417">
        <f t="shared" si="8"/>
        <v>82</v>
      </c>
      <c r="I73" s="444">
        <f t="shared" si="5"/>
        <v>1</v>
      </c>
      <c r="J73" s="1363">
        <v>82</v>
      </c>
      <c r="K73" s="444">
        <f t="shared" si="6"/>
        <v>0</v>
      </c>
      <c r="L73" s="1363"/>
      <c r="M73" s="444">
        <f t="shared" si="9"/>
        <v>0</v>
      </c>
      <c r="N73" s="1363"/>
      <c r="O73" s="444">
        <f t="shared" si="7"/>
        <v>0</v>
      </c>
      <c r="P73" s="1363"/>
    </row>
    <row r="74" spans="1:16" s="1272" customFormat="1">
      <c r="A74" s="430">
        <v>47</v>
      </c>
      <c r="B74" s="2254" t="s">
        <v>1157</v>
      </c>
      <c r="C74" s="1807"/>
      <c r="D74" s="1808"/>
      <c r="E74" s="1361">
        <v>25</v>
      </c>
      <c r="F74" s="975">
        <v>1</v>
      </c>
      <c r="G74" s="975" t="s">
        <v>618</v>
      </c>
      <c r="H74" s="417">
        <f t="shared" si="8"/>
        <v>25</v>
      </c>
      <c r="I74" s="444">
        <f t="shared" si="5"/>
        <v>1</v>
      </c>
      <c r="J74" s="1363">
        <v>25</v>
      </c>
      <c r="K74" s="444">
        <f t="shared" si="6"/>
        <v>0</v>
      </c>
      <c r="L74" s="1363"/>
      <c r="M74" s="444">
        <f t="shared" si="9"/>
        <v>0</v>
      </c>
      <c r="N74" s="1363"/>
      <c r="O74" s="444">
        <f t="shared" si="7"/>
        <v>0</v>
      </c>
      <c r="P74" s="1363"/>
    </row>
    <row r="75" spans="1:16" s="1272" customFormat="1" ht="23.25" customHeight="1">
      <c r="A75" s="430">
        <v>48</v>
      </c>
      <c r="B75" s="2254" t="s">
        <v>1158</v>
      </c>
      <c r="C75" s="1807"/>
      <c r="D75" s="1808"/>
      <c r="E75" s="1361">
        <v>120</v>
      </c>
      <c r="F75" s="975">
        <v>1</v>
      </c>
      <c r="G75" s="975" t="s">
        <v>618</v>
      </c>
      <c r="H75" s="417">
        <f t="shared" si="8"/>
        <v>120</v>
      </c>
      <c r="I75" s="444">
        <f t="shared" si="5"/>
        <v>1</v>
      </c>
      <c r="J75" s="1363">
        <v>120</v>
      </c>
      <c r="K75" s="444">
        <f t="shared" si="6"/>
        <v>0</v>
      </c>
      <c r="L75" s="1363"/>
      <c r="M75" s="444">
        <f t="shared" si="9"/>
        <v>0</v>
      </c>
      <c r="N75" s="1363"/>
      <c r="O75" s="444">
        <f t="shared" si="7"/>
        <v>0</v>
      </c>
      <c r="P75" s="1363"/>
    </row>
    <row r="76" spans="1:16" s="1272" customFormat="1" ht="18" customHeight="1">
      <c r="A76" s="430">
        <v>49</v>
      </c>
      <c r="B76" s="2254" t="s">
        <v>718</v>
      </c>
      <c r="C76" s="1807"/>
      <c r="D76" s="1808"/>
      <c r="E76" s="1361">
        <v>2700</v>
      </c>
      <c r="F76" s="975">
        <v>1</v>
      </c>
      <c r="G76" s="975" t="s">
        <v>317</v>
      </c>
      <c r="H76" s="417">
        <f t="shared" si="8"/>
        <v>2700</v>
      </c>
      <c r="I76" s="444">
        <f t="shared" si="5"/>
        <v>1</v>
      </c>
      <c r="J76" s="1366">
        <v>2700</v>
      </c>
      <c r="K76" s="444">
        <f t="shared" si="6"/>
        <v>0</v>
      </c>
      <c r="L76" s="1363"/>
      <c r="M76" s="444">
        <f t="shared" si="9"/>
        <v>0</v>
      </c>
      <c r="N76" s="1363"/>
      <c r="O76" s="444">
        <f t="shared" si="7"/>
        <v>0</v>
      </c>
      <c r="P76" s="1363"/>
    </row>
    <row r="77" spans="1:16">
      <c r="A77" s="7" t="s">
        <v>312</v>
      </c>
      <c r="B77" s="4"/>
      <c r="C77" s="598"/>
      <c r="D77" s="598"/>
      <c r="E77" s="7"/>
      <c r="F77" s="7"/>
      <c r="G77" s="7"/>
      <c r="H77" s="26">
        <f>SUM(H50:H65)</f>
        <v>38820</v>
      </c>
      <c r="I77" s="6"/>
      <c r="J77" s="279">
        <f>SUM(J50:J65)</f>
        <v>26681</v>
      </c>
      <c r="K77" s="7"/>
      <c r="L77" s="914">
        <f>SUM(L50:L65)</f>
        <v>240</v>
      </c>
      <c r="M77" s="7"/>
      <c r="N77" s="279">
        <f>SUM(N50:N65)</f>
        <v>11641</v>
      </c>
      <c r="O77" s="286"/>
      <c r="P77" s="914">
        <f>SUM(P50:P65)</f>
        <v>258</v>
      </c>
    </row>
    <row r="78" spans="1:16">
      <c r="A78" s="9"/>
      <c r="B78" s="21"/>
      <c r="C78" s="3"/>
      <c r="D78" s="3"/>
      <c r="E78" s="9"/>
      <c r="F78" s="9"/>
      <c r="G78" s="9"/>
      <c r="H78" s="915"/>
      <c r="I78" s="916"/>
      <c r="J78" s="893"/>
      <c r="K78" s="9"/>
      <c r="L78" s="9"/>
      <c r="M78" s="9"/>
      <c r="N78" s="893"/>
      <c r="O78" s="449"/>
      <c r="P78" s="9"/>
    </row>
    <row r="79" spans="1:16">
      <c r="A79" s="10" t="s">
        <v>16</v>
      </c>
      <c r="B79" s="17"/>
      <c r="C79" s="2"/>
      <c r="D79" s="2"/>
      <c r="E79" s="10"/>
      <c r="F79" s="10"/>
      <c r="G79" s="10"/>
      <c r="H79" s="431">
        <f>H34+H77</f>
        <v>48683</v>
      </c>
      <c r="I79" s="10"/>
      <c r="J79" s="917">
        <f>J34+J77</f>
        <v>31079.5</v>
      </c>
      <c r="K79" s="10"/>
      <c r="L79" s="918">
        <f>L34+L77</f>
        <v>1547.5</v>
      </c>
      <c r="M79" s="10"/>
      <c r="N79" s="918">
        <f>N34+N77</f>
        <v>14380.5</v>
      </c>
      <c r="O79" s="10"/>
      <c r="P79" s="918">
        <f>P34+P77</f>
        <v>1675.5</v>
      </c>
    </row>
    <row r="80" spans="1:16">
      <c r="A80" s="393"/>
      <c r="B80" s="419" t="s">
        <v>304</v>
      </c>
      <c r="C80" s="420"/>
      <c r="D80" s="420"/>
      <c r="E80" s="392"/>
      <c r="F80" s="420"/>
      <c r="G80" s="420"/>
      <c r="H80" s="420"/>
      <c r="I80" s="392"/>
      <c r="J80" s="591"/>
      <c r="K80" s="591"/>
      <c r="L80" s="393"/>
      <c r="M80" s="393"/>
      <c r="N80" s="393"/>
      <c r="O80" s="393"/>
      <c r="P80" s="393"/>
    </row>
    <row r="81" spans="1:16">
      <c r="A81" s="393"/>
      <c r="B81" s="591"/>
      <c r="C81" s="591"/>
      <c r="D81" s="421"/>
      <c r="E81" s="392"/>
      <c r="F81" s="420"/>
      <c r="G81" s="420"/>
      <c r="H81" s="432"/>
      <c r="I81" s="392"/>
      <c r="J81" s="591"/>
      <c r="K81" s="2225" t="s">
        <v>305</v>
      </c>
      <c r="L81" s="2225"/>
      <c r="M81" s="2225"/>
      <c r="N81" s="2225"/>
      <c r="O81" s="2225"/>
      <c r="P81" s="2225"/>
    </row>
    <row r="82" spans="1:16" ht="16.8">
      <c r="A82" s="393"/>
      <c r="B82" s="393"/>
      <c r="C82" s="393"/>
      <c r="D82" s="393"/>
      <c r="E82" s="110"/>
      <c r="F82" s="110"/>
      <c r="G82" s="393"/>
      <c r="H82" s="433"/>
      <c r="I82" s="110"/>
      <c r="J82" s="393"/>
      <c r="K82" s="393"/>
      <c r="L82" s="393"/>
      <c r="M82" s="2226" t="s">
        <v>1115</v>
      </c>
      <c r="N82" s="2226"/>
      <c r="O82" s="2226"/>
      <c r="P82" s="2226"/>
    </row>
    <row r="83" spans="1:16" ht="15" customHeight="1">
      <c r="A83" s="393"/>
      <c r="B83" s="2246"/>
      <c r="C83" s="2246"/>
      <c r="D83" s="2246"/>
      <c r="E83" s="422"/>
      <c r="F83" s="2246"/>
      <c r="G83" s="2246"/>
      <c r="H83" s="2246"/>
      <c r="I83" s="422"/>
      <c r="J83" s="423"/>
      <c r="K83" s="423"/>
      <c r="L83" s="423"/>
      <c r="M83" s="2224" t="s">
        <v>306</v>
      </c>
      <c r="N83" s="2224"/>
      <c r="O83" s="2224"/>
      <c r="P83" s="2224"/>
    </row>
    <row r="84" spans="1:16">
      <c r="A84" s="591"/>
      <c r="B84" s="591"/>
      <c r="C84" s="591"/>
      <c r="D84" s="591"/>
      <c r="E84" s="591"/>
      <c r="F84" s="393"/>
      <c r="G84" s="393"/>
      <c r="H84" s="393"/>
      <c r="I84" s="393"/>
      <c r="J84" s="393"/>
      <c r="K84" s="393"/>
      <c r="L84" s="393"/>
      <c r="M84" s="393"/>
      <c r="N84" s="393"/>
      <c r="O84" s="393"/>
      <c r="P84" s="393"/>
    </row>
    <row r="85" spans="1:16">
      <c r="A85" s="591"/>
      <c r="B85" s="591"/>
      <c r="C85" s="591"/>
      <c r="D85" s="591"/>
      <c r="E85" s="591"/>
      <c r="F85" s="393"/>
      <c r="G85" s="393"/>
      <c r="H85" s="393"/>
      <c r="I85" s="393"/>
      <c r="J85" s="393"/>
      <c r="K85" s="393"/>
      <c r="L85" s="393"/>
      <c r="M85" s="393"/>
      <c r="N85" s="393"/>
      <c r="O85" s="393"/>
      <c r="P85" s="393"/>
    </row>
    <row r="86" spans="1:16">
      <c r="A86" s="591"/>
      <c r="B86" s="591"/>
      <c r="C86" s="591"/>
      <c r="D86" s="591"/>
      <c r="E86" s="591"/>
      <c r="F86" s="393"/>
      <c r="G86" s="393"/>
      <c r="H86" s="393"/>
      <c r="I86" s="393"/>
      <c r="J86" s="393"/>
      <c r="K86" s="393"/>
      <c r="L86" s="393"/>
      <c r="M86" s="393"/>
      <c r="N86" s="393"/>
      <c r="O86" s="393"/>
      <c r="P86" s="393"/>
    </row>
    <row r="87" spans="1:16">
      <c r="A87" s="919" t="s">
        <v>313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1:16">
      <c r="A88" s="919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16">
      <c r="A89" s="2220" t="s">
        <v>314</v>
      </c>
      <c r="B89" s="2220"/>
      <c r="C89" s="2220"/>
      <c r="D89" s="2220"/>
      <c r="E89" s="2220"/>
      <c r="F89" s="2220"/>
      <c r="G89" s="2220"/>
      <c r="H89" s="2220"/>
      <c r="I89" s="2220"/>
      <c r="J89" s="2220"/>
      <c r="K89" s="2220"/>
      <c r="L89" s="2220"/>
      <c r="M89" s="2220"/>
      <c r="N89" s="2220"/>
      <c r="O89" s="2220"/>
      <c r="P89" s="2220"/>
    </row>
    <row r="90" spans="1:16">
      <c r="A90" s="2221" t="s">
        <v>20</v>
      </c>
      <c r="B90" s="2221"/>
      <c r="C90" s="2221"/>
      <c r="D90" s="2221"/>
      <c r="E90" s="2221"/>
      <c r="F90" s="2221"/>
      <c r="G90" s="2221"/>
      <c r="H90" s="2221"/>
      <c r="I90" s="2221"/>
      <c r="J90" s="2221"/>
      <c r="K90" s="2221"/>
      <c r="L90" s="2221"/>
      <c r="M90" s="2221"/>
      <c r="N90" s="2221"/>
      <c r="O90" s="2221"/>
      <c r="P90" s="2221"/>
    </row>
    <row r="91" spans="1:16">
      <c r="A91" s="393"/>
      <c r="B91" s="393"/>
      <c r="C91" s="393"/>
      <c r="D91" s="394"/>
      <c r="E91" s="393"/>
      <c r="F91" s="393"/>
      <c r="G91" s="393"/>
      <c r="H91" s="393"/>
      <c r="I91" s="393"/>
      <c r="J91" s="393"/>
      <c r="K91" s="393"/>
      <c r="L91" s="393"/>
      <c r="M91" s="393"/>
      <c r="N91" s="393"/>
      <c r="O91" s="393"/>
      <c r="P91" s="393"/>
    </row>
    <row r="92" spans="1:16">
      <c r="A92" s="2222" t="s">
        <v>256</v>
      </c>
      <c r="B92" s="2222"/>
      <c r="C92" s="2222"/>
      <c r="D92" s="2223" t="s">
        <v>1112</v>
      </c>
      <c r="E92" s="2223"/>
      <c r="F92" s="395"/>
      <c r="G92" s="393"/>
      <c r="H92" s="434"/>
      <c r="I92" s="393"/>
      <c r="J92" s="393"/>
      <c r="K92" s="393"/>
      <c r="L92" s="393"/>
      <c r="M92" s="393"/>
      <c r="N92" s="393"/>
      <c r="O92" s="393"/>
      <c r="P92" s="393"/>
    </row>
    <row r="93" spans="1:16">
      <c r="A93" s="2215" t="s">
        <v>186</v>
      </c>
      <c r="B93" s="2216"/>
      <c r="C93" s="2216"/>
      <c r="D93" s="2216"/>
      <c r="E93" s="2216"/>
      <c r="F93" s="2216"/>
      <c r="G93" s="2217"/>
      <c r="H93" s="396" t="s">
        <v>1</v>
      </c>
      <c r="I93" s="397"/>
      <c r="J93" s="398"/>
      <c r="K93" s="399"/>
      <c r="L93" s="400"/>
      <c r="M93" s="398" t="s">
        <v>292</v>
      </c>
      <c r="N93" s="398" t="s">
        <v>315</v>
      </c>
      <c r="O93" s="398" t="s">
        <v>294</v>
      </c>
      <c r="P93" s="401"/>
    </row>
    <row r="94" spans="1:16">
      <c r="A94" s="2227" t="s">
        <v>1119</v>
      </c>
      <c r="B94" s="2228"/>
      <c r="C94" s="2228"/>
      <c r="D94" s="2228"/>
      <c r="E94" s="2228"/>
      <c r="F94" s="2228"/>
      <c r="G94" s="2229"/>
      <c r="H94" s="402" t="s">
        <v>2</v>
      </c>
      <c r="I94" s="403" t="s">
        <v>3</v>
      </c>
      <c r="J94" s="403"/>
      <c r="K94" s="404" t="s">
        <v>4</v>
      </c>
      <c r="L94" s="405"/>
      <c r="M94" s="2230" t="s">
        <v>1118</v>
      </c>
      <c r="N94" s="2230"/>
      <c r="O94" s="2230"/>
      <c r="P94" s="2231"/>
    </row>
    <row r="95" spans="1:16">
      <c r="A95" s="406" t="s">
        <v>295</v>
      </c>
      <c r="B95" s="2232" t="s">
        <v>296</v>
      </c>
      <c r="C95" s="2233"/>
      <c r="D95" s="2233"/>
      <c r="E95" s="407"/>
      <c r="F95" s="2236" t="s">
        <v>297</v>
      </c>
      <c r="G95" s="2237"/>
      <c r="H95" s="407"/>
      <c r="I95" s="2240" t="s">
        <v>129</v>
      </c>
      <c r="J95" s="2241"/>
      <c r="K95" s="2241"/>
      <c r="L95" s="2241"/>
      <c r="M95" s="2241"/>
      <c r="N95" s="2241"/>
      <c r="O95" s="2241"/>
      <c r="P95" s="2242"/>
    </row>
    <row r="96" spans="1:16" ht="27">
      <c r="A96" s="408" t="s">
        <v>298</v>
      </c>
      <c r="B96" s="2234"/>
      <c r="C96" s="2235"/>
      <c r="D96" s="2235"/>
      <c r="E96" s="429" t="s">
        <v>260</v>
      </c>
      <c r="F96" s="2238"/>
      <c r="G96" s="2239"/>
      <c r="H96" s="410" t="s">
        <v>8</v>
      </c>
      <c r="I96" s="2243" t="s">
        <v>299</v>
      </c>
      <c r="J96" s="2244"/>
      <c r="K96" s="2243" t="s">
        <v>30</v>
      </c>
      <c r="L96" s="2244"/>
      <c r="M96" s="2243" t="s">
        <v>31</v>
      </c>
      <c r="N96" s="2244"/>
      <c r="O96" s="2243" t="s">
        <v>32</v>
      </c>
      <c r="P96" s="2245"/>
    </row>
    <row r="97" spans="1:16">
      <c r="A97" s="411"/>
      <c r="B97" s="2234"/>
      <c r="C97" s="2235"/>
      <c r="D97" s="2235"/>
      <c r="E97" s="412"/>
      <c r="F97" s="2238"/>
      <c r="G97" s="2239"/>
      <c r="H97" s="412"/>
      <c r="I97" s="413" t="s">
        <v>67</v>
      </c>
      <c r="J97" s="414" t="s">
        <v>10</v>
      </c>
      <c r="K97" s="413" t="s">
        <v>67</v>
      </c>
      <c r="L97" s="414" t="s">
        <v>10</v>
      </c>
      <c r="M97" s="413" t="s">
        <v>67</v>
      </c>
      <c r="N97" s="414" t="s">
        <v>10</v>
      </c>
      <c r="O97" s="413" t="s">
        <v>67</v>
      </c>
      <c r="P97" s="415" t="s">
        <v>10</v>
      </c>
    </row>
    <row r="98" spans="1:16" ht="18" customHeight="1">
      <c r="A98" s="430">
        <v>1</v>
      </c>
      <c r="B98" s="2247" t="s">
        <v>1043</v>
      </c>
      <c r="C98" s="1954"/>
      <c r="D98" s="1955"/>
      <c r="E98" s="1161"/>
      <c r="F98" s="1134"/>
      <c r="G98" s="1134"/>
      <c r="H98" s="1367">
        <v>7000</v>
      </c>
      <c r="I98" s="444">
        <v>1</v>
      </c>
      <c r="J98" s="1365">
        <v>1750</v>
      </c>
      <c r="K98" s="444">
        <v>1</v>
      </c>
      <c r="L98" s="1365">
        <v>1750</v>
      </c>
      <c r="M98" s="444">
        <v>1</v>
      </c>
      <c r="N98" s="1365">
        <v>1750</v>
      </c>
      <c r="O98" s="444">
        <v>1</v>
      </c>
      <c r="P98" s="1365">
        <v>1750</v>
      </c>
    </row>
    <row r="99" spans="1:16" ht="27" customHeight="1">
      <c r="A99" s="416">
        <v>2</v>
      </c>
      <c r="B99" s="1953" t="s">
        <v>1160</v>
      </c>
      <c r="C99" s="1954"/>
      <c r="D99" s="1955"/>
      <c r="E99" s="1161">
        <v>8</v>
      </c>
      <c r="F99" s="1134">
        <v>500</v>
      </c>
      <c r="G99" s="1134" t="s">
        <v>13</v>
      </c>
      <c r="H99" s="1367">
        <v>4000</v>
      </c>
      <c r="I99" s="444">
        <v>1</v>
      </c>
      <c r="J99" s="1365">
        <v>4000</v>
      </c>
      <c r="K99" s="444"/>
      <c r="L99" s="1053"/>
      <c r="M99" s="444"/>
      <c r="N99" s="1053"/>
      <c r="O99" s="444"/>
      <c r="P99" s="1053"/>
    </row>
    <row r="100" spans="1:16" ht="27" customHeight="1">
      <c r="A100" s="416">
        <v>3</v>
      </c>
      <c r="B100" s="1953" t="s">
        <v>1161</v>
      </c>
      <c r="C100" s="1954"/>
      <c r="D100" s="1955"/>
      <c r="E100" s="1161"/>
      <c r="F100" s="1134"/>
      <c r="G100" s="1134"/>
      <c r="H100" s="1367">
        <v>72000</v>
      </c>
      <c r="I100" s="444">
        <v>1</v>
      </c>
      <c r="J100" s="1365">
        <v>18000</v>
      </c>
      <c r="K100" s="444">
        <v>1</v>
      </c>
      <c r="L100" s="1365">
        <v>18000</v>
      </c>
      <c r="M100" s="444">
        <v>1</v>
      </c>
      <c r="N100" s="1365">
        <v>18000</v>
      </c>
      <c r="O100" s="444">
        <v>1</v>
      </c>
      <c r="P100" s="1365">
        <v>18000</v>
      </c>
    </row>
    <row r="101" spans="1:16" ht="27" customHeight="1">
      <c r="A101" s="416">
        <v>4</v>
      </c>
      <c r="B101" s="1953" t="s">
        <v>1162</v>
      </c>
      <c r="C101" s="1954"/>
      <c r="D101" s="1955"/>
      <c r="E101" s="1161"/>
      <c r="F101" s="1134"/>
      <c r="G101" s="1134"/>
      <c r="H101" s="1368">
        <f>237600</f>
        <v>237600</v>
      </c>
      <c r="I101" s="444">
        <v>1</v>
      </c>
      <c r="J101" s="1365">
        <v>59400</v>
      </c>
      <c r="K101" s="444">
        <v>1</v>
      </c>
      <c r="L101" s="1365">
        <v>59400</v>
      </c>
      <c r="M101" s="444">
        <v>1</v>
      </c>
      <c r="N101" s="1365">
        <v>59400</v>
      </c>
      <c r="O101" s="444">
        <v>1</v>
      </c>
      <c r="P101" s="1365">
        <v>59400</v>
      </c>
    </row>
    <row r="102" spans="1:16" ht="36" customHeight="1">
      <c r="A102" s="416">
        <v>5</v>
      </c>
      <c r="B102" s="1953" t="s">
        <v>1163</v>
      </c>
      <c r="C102" s="1954"/>
      <c r="D102" s="1955"/>
      <c r="E102" s="1161"/>
      <c r="F102" s="1134"/>
      <c r="G102" s="1134"/>
      <c r="H102" s="1367">
        <v>4000</v>
      </c>
      <c r="I102" s="444">
        <v>1</v>
      </c>
      <c r="J102" s="1365">
        <v>1000</v>
      </c>
      <c r="K102" s="444">
        <v>1</v>
      </c>
      <c r="L102" s="1365">
        <v>1000</v>
      </c>
      <c r="M102" s="444">
        <v>1</v>
      </c>
      <c r="N102" s="1365">
        <v>1000</v>
      </c>
      <c r="O102" s="444">
        <v>1</v>
      </c>
      <c r="P102" s="1365">
        <v>1000</v>
      </c>
    </row>
    <row r="103" spans="1:16" ht="36" customHeight="1">
      <c r="A103" s="416">
        <v>6</v>
      </c>
      <c r="B103" s="1953" t="s">
        <v>1164</v>
      </c>
      <c r="C103" s="1954"/>
      <c r="D103" s="2248"/>
      <c r="E103" s="1161"/>
      <c r="F103" s="1134"/>
      <c r="G103" s="1134"/>
      <c r="H103" s="1367">
        <v>4000</v>
      </c>
      <c r="I103" s="444">
        <v>1</v>
      </c>
      <c r="J103" s="1365">
        <v>1000</v>
      </c>
      <c r="K103" s="444">
        <v>1</v>
      </c>
      <c r="L103" s="1365">
        <v>1000</v>
      </c>
      <c r="M103" s="444">
        <v>1</v>
      </c>
      <c r="N103" s="1365">
        <v>1000</v>
      </c>
      <c r="O103" s="444">
        <v>1</v>
      </c>
      <c r="P103" s="1365">
        <v>1000</v>
      </c>
    </row>
    <row r="104" spans="1:16" ht="27" customHeight="1">
      <c r="A104" s="430">
        <v>7</v>
      </c>
      <c r="B104" s="2247" t="s">
        <v>1165</v>
      </c>
      <c r="C104" s="1954"/>
      <c r="D104" s="2248"/>
      <c r="E104" s="1161"/>
      <c r="F104" s="1134"/>
      <c r="G104" s="1134"/>
      <c r="H104" s="1367">
        <v>3000</v>
      </c>
      <c r="I104" s="444">
        <v>1</v>
      </c>
      <c r="J104" s="1053">
        <v>750</v>
      </c>
      <c r="K104" s="444">
        <v>1</v>
      </c>
      <c r="L104" s="1053">
        <v>750</v>
      </c>
      <c r="M104" s="444">
        <v>1</v>
      </c>
      <c r="N104" s="1053">
        <v>750</v>
      </c>
      <c r="O104" s="444">
        <v>1</v>
      </c>
      <c r="P104" s="1053">
        <v>750</v>
      </c>
    </row>
    <row r="105" spans="1:16" ht="18" customHeight="1">
      <c r="A105" s="430">
        <v>8</v>
      </c>
      <c r="B105" s="2247" t="s">
        <v>1166</v>
      </c>
      <c r="C105" s="1954"/>
      <c r="D105" s="2248"/>
      <c r="E105" s="1161"/>
      <c r="F105" s="1134"/>
      <c r="G105" s="1134"/>
      <c r="H105" s="1367">
        <v>2000</v>
      </c>
      <c r="I105" s="444">
        <v>1</v>
      </c>
      <c r="J105" s="1365">
        <v>2000</v>
      </c>
      <c r="K105" s="444"/>
      <c r="L105" s="1053"/>
      <c r="M105" s="444"/>
      <c r="N105" s="1053"/>
      <c r="O105" s="418"/>
      <c r="P105" s="1053"/>
    </row>
    <row r="106" spans="1:16" ht="18" customHeight="1">
      <c r="A106" s="430"/>
      <c r="B106" s="2247" t="s">
        <v>1167</v>
      </c>
      <c r="C106" s="1954"/>
      <c r="D106" s="2248"/>
      <c r="E106" s="1161"/>
      <c r="F106" s="1134"/>
      <c r="G106" s="1134"/>
      <c r="H106" s="1367"/>
      <c r="I106" s="418"/>
      <c r="J106" s="1053"/>
      <c r="K106" s="444"/>
      <c r="L106" s="1053"/>
      <c r="M106" s="444"/>
      <c r="N106" s="1053"/>
      <c r="O106" s="418"/>
      <c r="P106" s="1053"/>
    </row>
    <row r="107" spans="1:16">
      <c r="A107" s="430">
        <v>9</v>
      </c>
      <c r="B107" s="2249" t="s">
        <v>1168</v>
      </c>
      <c r="C107" s="2250"/>
      <c r="D107" s="2251"/>
      <c r="E107" s="1161"/>
      <c r="F107" s="1134"/>
      <c r="G107" s="1134"/>
      <c r="H107" s="1367">
        <v>80000</v>
      </c>
      <c r="I107" s="418"/>
      <c r="J107" s="1053"/>
      <c r="K107" s="444">
        <v>1</v>
      </c>
      <c r="L107" s="1365">
        <v>80000</v>
      </c>
      <c r="M107" s="435"/>
      <c r="N107" s="1053"/>
      <c r="O107" s="418"/>
      <c r="P107" s="1053"/>
    </row>
    <row r="108" spans="1:16">
      <c r="A108" s="2252" t="s">
        <v>16</v>
      </c>
      <c r="B108" s="2253"/>
      <c r="C108" s="2253"/>
      <c r="D108" s="2253"/>
      <c r="E108" s="436"/>
      <c r="F108" s="437"/>
      <c r="G108" s="437"/>
      <c r="H108" s="438">
        <f>SUM(H98:H107)</f>
        <v>413600</v>
      </c>
      <c r="I108" s="439"/>
      <c r="J108" s="440">
        <f>SUM(J98:J107)</f>
        <v>87900</v>
      </c>
      <c r="K108" s="441"/>
      <c r="L108" s="442">
        <f>SUM(L98:L107)</f>
        <v>161900</v>
      </c>
      <c r="M108" s="441"/>
      <c r="N108" s="440">
        <f>SUM(N98:N107)</f>
        <v>81900</v>
      </c>
      <c r="O108" s="441"/>
      <c r="P108" s="440">
        <f>SUM(P98:P107)</f>
        <v>81900</v>
      </c>
    </row>
    <row r="109" spans="1:16">
      <c r="A109" s="393"/>
      <c r="B109" s="419" t="s">
        <v>304</v>
      </c>
      <c r="C109" s="420"/>
      <c r="D109" s="420"/>
      <c r="E109" s="392"/>
      <c r="F109" s="420"/>
      <c r="G109" s="420"/>
      <c r="H109" s="420"/>
      <c r="I109" s="392"/>
      <c r="J109" s="591"/>
      <c r="K109" s="591"/>
      <c r="L109" s="393"/>
      <c r="M109" s="393"/>
      <c r="N109" s="393"/>
      <c r="O109" s="393"/>
      <c r="P109" s="393"/>
    </row>
    <row r="110" spans="1:16">
      <c r="A110" s="393"/>
      <c r="B110" s="591"/>
      <c r="C110" s="591"/>
      <c r="D110" s="421"/>
      <c r="E110" s="392"/>
      <c r="F110" s="420"/>
      <c r="G110" s="420"/>
      <c r="H110" s="420"/>
      <c r="I110" s="392"/>
      <c r="J110" s="591"/>
      <c r="K110" s="2225" t="s">
        <v>305</v>
      </c>
      <c r="L110" s="2225"/>
      <c r="M110" s="2225"/>
      <c r="N110" s="2225"/>
      <c r="O110" s="2225"/>
      <c r="P110" s="2225"/>
    </row>
    <row r="111" spans="1:16">
      <c r="A111" s="393"/>
      <c r="B111" s="591"/>
      <c r="C111" s="591"/>
      <c r="D111" s="421"/>
      <c r="E111" s="392"/>
      <c r="F111" s="420"/>
      <c r="G111" s="420"/>
      <c r="H111" s="420"/>
      <c r="I111" s="392"/>
      <c r="J111" s="591"/>
      <c r="K111" s="593"/>
      <c r="L111" s="593"/>
      <c r="M111" s="593"/>
      <c r="N111" s="593"/>
      <c r="O111" s="593"/>
      <c r="P111" s="593"/>
    </row>
    <row r="112" spans="1:16" ht="16.8">
      <c r="A112" s="393"/>
      <c r="B112" s="393"/>
      <c r="C112" s="393"/>
      <c r="D112" s="393"/>
      <c r="E112" s="110"/>
      <c r="F112" s="110"/>
      <c r="G112" s="393"/>
      <c r="H112" s="393"/>
      <c r="I112" s="110"/>
      <c r="J112" s="393"/>
      <c r="K112" s="393"/>
      <c r="L112" s="393"/>
      <c r="M112" s="2226" t="s">
        <v>1115</v>
      </c>
      <c r="N112" s="2226"/>
      <c r="O112" s="2226"/>
      <c r="P112" s="2226"/>
    </row>
    <row r="113" spans="1:16" ht="15" customHeight="1">
      <c r="A113" s="393"/>
      <c r="B113" s="2246"/>
      <c r="C113" s="2246"/>
      <c r="D113" s="2246"/>
      <c r="E113" s="422"/>
      <c r="F113" s="2246"/>
      <c r="G113" s="2246"/>
      <c r="H113" s="2246"/>
      <c r="I113" s="422"/>
      <c r="J113" s="423"/>
      <c r="K113" s="423"/>
      <c r="L113" s="423"/>
      <c r="M113" s="2224" t="s">
        <v>306</v>
      </c>
      <c r="N113" s="2224"/>
      <c r="O113" s="2224"/>
      <c r="P113" s="2224"/>
    </row>
    <row r="114" spans="1:16">
      <c r="A114" s="393"/>
      <c r="B114" s="588"/>
      <c r="C114" s="588"/>
      <c r="D114" s="588"/>
      <c r="E114" s="392"/>
      <c r="F114" s="588"/>
      <c r="G114" s="588"/>
      <c r="H114" s="588"/>
      <c r="I114" s="392"/>
      <c r="J114" s="588"/>
      <c r="K114" s="588"/>
      <c r="L114" s="588"/>
      <c r="M114" s="588"/>
      <c r="N114" s="588"/>
      <c r="O114" s="588"/>
      <c r="P114" s="588"/>
    </row>
  </sheetData>
  <mergeCells count="119">
    <mergeCell ref="B72:D72"/>
    <mergeCell ref="B73:D73"/>
    <mergeCell ref="B74:D74"/>
    <mergeCell ref="B75:D75"/>
    <mergeCell ref="B76:D76"/>
    <mergeCell ref="B67:D67"/>
    <mergeCell ref="B68:D68"/>
    <mergeCell ref="B69:D69"/>
    <mergeCell ref="B70:D70"/>
    <mergeCell ref="B71:D71"/>
    <mergeCell ref="B63:D63"/>
    <mergeCell ref="B64:D64"/>
    <mergeCell ref="B65:D65"/>
    <mergeCell ref="B66:D66"/>
    <mergeCell ref="B57:D57"/>
    <mergeCell ref="B58:D58"/>
    <mergeCell ref="B59:D59"/>
    <mergeCell ref="B60:D60"/>
    <mergeCell ref="B61:D61"/>
    <mergeCell ref="B55:D55"/>
    <mergeCell ref="B56:D56"/>
    <mergeCell ref="B32:D32"/>
    <mergeCell ref="B33:D33"/>
    <mergeCell ref="B34:D34"/>
    <mergeCell ref="B50:D50"/>
    <mergeCell ref="B51:D51"/>
    <mergeCell ref="B47:D49"/>
    <mergeCell ref="B62:D62"/>
    <mergeCell ref="B31:D31"/>
    <mergeCell ref="B22:D22"/>
    <mergeCell ref="B23:D23"/>
    <mergeCell ref="B24:D24"/>
    <mergeCell ref="B25:D25"/>
    <mergeCell ref="B26:D26"/>
    <mergeCell ref="B52:D52"/>
    <mergeCell ref="B53:D53"/>
    <mergeCell ref="B54:D54"/>
    <mergeCell ref="B12:D12"/>
    <mergeCell ref="B13:D13"/>
    <mergeCell ref="B14:D14"/>
    <mergeCell ref="B15:D15"/>
    <mergeCell ref="B16:D16"/>
    <mergeCell ref="B27:D27"/>
    <mergeCell ref="B28:D28"/>
    <mergeCell ref="B29:D29"/>
    <mergeCell ref="B30:D30"/>
    <mergeCell ref="M110:P110"/>
    <mergeCell ref="M112:P112"/>
    <mergeCell ref="B113:D113"/>
    <mergeCell ref="F113:H113"/>
    <mergeCell ref="M113:P113"/>
    <mergeCell ref="K110:L110"/>
    <mergeCell ref="B106:D106"/>
    <mergeCell ref="B107:D107"/>
    <mergeCell ref="A108:D108"/>
    <mergeCell ref="B105:D105"/>
    <mergeCell ref="B95:D97"/>
    <mergeCell ref="F95:G97"/>
    <mergeCell ref="I95:P95"/>
    <mergeCell ref="I96:J96"/>
    <mergeCell ref="K96:L96"/>
    <mergeCell ref="M96:N96"/>
    <mergeCell ref="O96:P96"/>
    <mergeCell ref="B98:D98"/>
    <mergeCell ref="B100:D100"/>
    <mergeCell ref="B101:D101"/>
    <mergeCell ref="B103:D103"/>
    <mergeCell ref="B104:D104"/>
    <mergeCell ref="B99:D99"/>
    <mergeCell ref="B102:D102"/>
    <mergeCell ref="A94:G94"/>
    <mergeCell ref="M94:P94"/>
    <mergeCell ref="K81:L81"/>
    <mergeCell ref="M81:P81"/>
    <mergeCell ref="M82:P82"/>
    <mergeCell ref="B83:D83"/>
    <mergeCell ref="F83:H83"/>
    <mergeCell ref="M83:P83"/>
    <mergeCell ref="A89:P89"/>
    <mergeCell ref="A90:P90"/>
    <mergeCell ref="A92:C92"/>
    <mergeCell ref="D92:E92"/>
    <mergeCell ref="A93:G93"/>
    <mergeCell ref="F47:G49"/>
    <mergeCell ref="I47:P47"/>
    <mergeCell ref="I48:J48"/>
    <mergeCell ref="K48:L48"/>
    <mergeCell ref="M48:N48"/>
    <mergeCell ref="O48:P48"/>
    <mergeCell ref="A40:F40"/>
    <mergeCell ref="A41:P41"/>
    <mergeCell ref="A42:P42"/>
    <mergeCell ref="A45:G45"/>
    <mergeCell ref="A46:G46"/>
    <mergeCell ref="M46:P46"/>
    <mergeCell ref="A7:G7"/>
    <mergeCell ref="A1:F1"/>
    <mergeCell ref="A3:P3"/>
    <mergeCell ref="A4:P4"/>
    <mergeCell ref="A6:C6"/>
    <mergeCell ref="D6:E6"/>
    <mergeCell ref="M38:P38"/>
    <mergeCell ref="K36:L36"/>
    <mergeCell ref="M36:P36"/>
    <mergeCell ref="M37:P37"/>
    <mergeCell ref="A8:G8"/>
    <mergeCell ref="M8:P8"/>
    <mergeCell ref="B9:D11"/>
    <mergeCell ref="F9:G11"/>
    <mergeCell ref="I9:P9"/>
    <mergeCell ref="I10:J10"/>
    <mergeCell ref="K10:L10"/>
    <mergeCell ref="M10:N10"/>
    <mergeCell ref="O10:P10"/>
    <mergeCell ref="B17:D17"/>
    <mergeCell ref="B18:D18"/>
    <mergeCell ref="B19:D19"/>
    <mergeCell ref="B20:D20"/>
    <mergeCell ref="B21:D21"/>
  </mergeCells>
  <pageMargins left="0.7" right="0.7" top="0.75" bottom="0.75" header="0.3" footer="0.3"/>
  <pageSetup paperSize="5" scale="90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80"/>
  <sheetViews>
    <sheetView topLeftCell="A56" zoomScale="85" zoomScaleNormal="85" workbookViewId="0">
      <selection activeCell="P76" sqref="P76"/>
    </sheetView>
  </sheetViews>
  <sheetFormatPr defaultRowHeight="14.4"/>
  <cols>
    <col min="1" max="1" width="7.33203125" customWidth="1"/>
    <col min="2" max="2" width="26.109375" customWidth="1"/>
    <col min="3" max="3" width="13.6640625" customWidth="1"/>
    <col min="6" max="6" width="13.33203125" customWidth="1"/>
    <col min="8" max="8" width="12.5546875" customWidth="1"/>
    <col min="9" max="9" width="13.109375" customWidth="1"/>
    <col min="10" max="10" width="14.109375" customWidth="1"/>
    <col min="11" max="11" width="11.6640625" customWidth="1"/>
    <col min="12" max="12" width="11.5546875" customWidth="1"/>
    <col min="14" max="14" width="12.44140625" customWidth="1"/>
  </cols>
  <sheetData>
    <row r="1" spans="1:17">
      <c r="A1" s="1569" t="s">
        <v>19</v>
      </c>
      <c r="B1" s="1569"/>
      <c r="C1" s="1569"/>
      <c r="D1" s="1569"/>
      <c r="E1" s="1569"/>
      <c r="F1" s="1569"/>
      <c r="G1" s="1569"/>
      <c r="H1" s="1569"/>
      <c r="I1" s="1569"/>
      <c r="J1" s="1569"/>
      <c r="K1" s="1569"/>
      <c r="L1" s="1569"/>
      <c r="M1" s="1569"/>
      <c r="N1" s="1569"/>
      <c r="Q1" s="21"/>
    </row>
    <row r="2" spans="1:17">
      <c r="A2" s="1570" t="s">
        <v>20</v>
      </c>
      <c r="B2" s="1570"/>
      <c r="C2" s="1570"/>
      <c r="D2" s="1570"/>
      <c r="E2" s="1570"/>
      <c r="F2" s="1570"/>
      <c r="G2" s="1570"/>
      <c r="H2" s="1570"/>
      <c r="I2" s="1570"/>
      <c r="J2" s="1570"/>
      <c r="K2" s="1570"/>
      <c r="L2" s="1570"/>
      <c r="M2" s="1570"/>
      <c r="N2" s="1570"/>
    </row>
    <row r="3" spans="1:17">
      <c r="A3" s="305"/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</row>
    <row r="4" spans="1:17" ht="15" thickBot="1">
      <c r="A4" s="1571" t="s">
        <v>502</v>
      </c>
      <c r="B4" s="1571"/>
      <c r="C4" s="1571"/>
      <c r="D4" s="1571"/>
      <c r="E4" s="1571"/>
      <c r="F4" s="1571"/>
      <c r="G4" s="1571"/>
      <c r="H4" s="1571"/>
      <c r="I4" s="1571"/>
      <c r="J4" s="1571"/>
      <c r="K4" s="1571"/>
      <c r="L4" s="1571"/>
      <c r="M4" s="1571"/>
      <c r="N4" s="1571"/>
    </row>
    <row r="5" spans="1:17" ht="15" thickBot="1">
      <c r="A5" s="1584" t="s">
        <v>186</v>
      </c>
      <c r="B5" s="1585"/>
      <c r="C5" s="1585"/>
      <c r="D5" s="1585"/>
      <c r="E5" s="1586"/>
      <c r="F5" s="1590" t="s">
        <v>1</v>
      </c>
      <c r="G5" s="1591"/>
      <c r="H5" s="1591"/>
      <c r="I5" s="1591"/>
      <c r="J5" s="1592"/>
      <c r="K5" s="1593" t="s">
        <v>188</v>
      </c>
      <c r="L5" s="1594"/>
      <c r="M5" s="1594"/>
      <c r="N5" s="1595"/>
    </row>
    <row r="6" spans="1:17" ht="15" thickBot="1">
      <c r="A6" s="1587" t="s">
        <v>187</v>
      </c>
      <c r="B6" s="1588"/>
      <c r="C6" s="1588"/>
      <c r="D6" s="1588"/>
      <c r="E6" s="1589"/>
      <c r="F6" s="289" t="s">
        <v>2</v>
      </c>
      <c r="G6" s="1599" t="s">
        <v>3</v>
      </c>
      <c r="H6" s="1600"/>
      <c r="I6" s="1601" t="s">
        <v>4</v>
      </c>
      <c r="J6" s="1602"/>
      <c r="K6" s="1596" t="s">
        <v>5</v>
      </c>
      <c r="L6" s="1597"/>
      <c r="M6" s="1597"/>
      <c r="N6" s="1598"/>
    </row>
    <row r="7" spans="1:17" ht="15" thickBot="1">
      <c r="A7" s="1572" t="s">
        <v>128</v>
      </c>
      <c r="B7" s="1574" t="s">
        <v>6</v>
      </c>
      <c r="C7" s="1576" t="s">
        <v>7</v>
      </c>
      <c r="D7" s="1578" t="s">
        <v>28</v>
      </c>
      <c r="E7" s="1579"/>
      <c r="F7" s="1572" t="s">
        <v>8</v>
      </c>
      <c r="G7" s="1582" t="s">
        <v>189</v>
      </c>
      <c r="H7" s="1583"/>
      <c r="I7" s="1583"/>
      <c r="J7" s="1583"/>
      <c r="K7" s="1615" t="s">
        <v>190</v>
      </c>
      <c r="L7" s="1615"/>
      <c r="M7" s="1615"/>
      <c r="N7" s="1616"/>
    </row>
    <row r="8" spans="1:17" ht="18" customHeight="1" thickBot="1">
      <c r="A8" s="1573"/>
      <c r="B8" s="1575"/>
      <c r="C8" s="1577"/>
      <c r="D8" s="1580"/>
      <c r="E8" s="1581"/>
      <c r="F8" s="1573"/>
      <c r="G8" s="1617" t="s">
        <v>196</v>
      </c>
      <c r="H8" s="1618"/>
      <c r="I8" s="1617" t="s">
        <v>197</v>
      </c>
      <c r="J8" s="1618"/>
      <c r="K8" s="1617" t="s">
        <v>198</v>
      </c>
      <c r="L8" s="1618"/>
      <c r="M8" s="1617" t="s">
        <v>199</v>
      </c>
      <c r="N8" s="1619"/>
    </row>
    <row r="9" spans="1:17" ht="15" thickBot="1">
      <c r="A9" s="306"/>
      <c r="B9" s="301"/>
      <c r="C9" s="307"/>
      <c r="D9" s="307"/>
      <c r="E9" s="302"/>
      <c r="F9" s="307"/>
      <c r="G9" s="308" t="s">
        <v>9</v>
      </c>
      <c r="H9" s="308" t="s">
        <v>10</v>
      </c>
      <c r="I9" s="308" t="s">
        <v>9</v>
      </c>
      <c r="J9" s="309" t="s">
        <v>10</v>
      </c>
      <c r="K9" s="308" t="s">
        <v>9</v>
      </c>
      <c r="L9" s="308" t="s">
        <v>10</v>
      </c>
      <c r="M9" s="308" t="s">
        <v>9</v>
      </c>
      <c r="N9" s="309" t="s">
        <v>10</v>
      </c>
    </row>
    <row r="10" spans="1:17" ht="23.4" thickBot="1">
      <c r="A10" s="310">
        <v>1</v>
      </c>
      <c r="B10" s="972" t="s">
        <v>504</v>
      </c>
      <c r="C10" s="1043">
        <f>F10/D10</f>
        <v>1500</v>
      </c>
      <c r="D10" s="973">
        <v>5</v>
      </c>
      <c r="E10" s="972" t="s">
        <v>535</v>
      </c>
      <c r="F10" s="1033">
        <v>7500</v>
      </c>
      <c r="G10" s="973">
        <v>5</v>
      </c>
      <c r="H10" s="311">
        <f>C10*G10</f>
        <v>7500</v>
      </c>
      <c r="I10" s="973"/>
      <c r="J10" s="312">
        <f>C10*I10</f>
        <v>0</v>
      </c>
      <c r="K10" s="973"/>
      <c r="L10" s="311">
        <f>C10*K10</f>
        <v>0</v>
      </c>
      <c r="M10" s="973"/>
      <c r="N10" s="312">
        <f>C10*M10</f>
        <v>0</v>
      </c>
    </row>
    <row r="11" spans="1:17" ht="23.4" thickBot="1">
      <c r="A11" s="310">
        <v>2</v>
      </c>
      <c r="B11" s="972" t="s">
        <v>505</v>
      </c>
      <c r="C11" s="1043">
        <f t="shared" ref="C11:C37" si="0">F11/D11</f>
        <v>140</v>
      </c>
      <c r="D11" s="973">
        <v>8</v>
      </c>
      <c r="E11" s="972" t="s">
        <v>122</v>
      </c>
      <c r="F11" s="1034">
        <v>1120</v>
      </c>
      <c r="G11" s="981"/>
      <c r="H11" s="311">
        <f t="shared" ref="H11:H37" si="1">C11*G11</f>
        <v>0</v>
      </c>
      <c r="I11" s="973">
        <v>4</v>
      </c>
      <c r="J11" s="312">
        <f t="shared" ref="J11:J37" si="2">C11*I11</f>
        <v>560</v>
      </c>
      <c r="K11" s="981"/>
      <c r="L11" s="311">
        <f t="shared" ref="L11:L37" si="3">C11*K11</f>
        <v>0</v>
      </c>
      <c r="M11" s="973">
        <v>4</v>
      </c>
      <c r="N11" s="312">
        <f t="shared" ref="N11:N37" si="4">C11*M11</f>
        <v>560</v>
      </c>
    </row>
    <row r="12" spans="1:17" ht="15" thickBot="1">
      <c r="A12" s="310">
        <v>3</v>
      </c>
      <c r="B12" s="972" t="s">
        <v>506</v>
      </c>
      <c r="C12" s="1043">
        <f t="shared" si="0"/>
        <v>0.75</v>
      </c>
      <c r="D12" s="973">
        <v>1000</v>
      </c>
      <c r="E12" s="972" t="s">
        <v>13</v>
      </c>
      <c r="F12" s="1034">
        <v>750</v>
      </c>
      <c r="G12" s="1085"/>
      <c r="H12" s="311">
        <f t="shared" si="1"/>
        <v>0</v>
      </c>
      <c r="I12" s="973">
        <v>300</v>
      </c>
      <c r="J12" s="312">
        <f t="shared" si="2"/>
        <v>225</v>
      </c>
      <c r="K12" s="973">
        <v>400</v>
      </c>
      <c r="L12" s="311">
        <f t="shared" si="3"/>
        <v>300</v>
      </c>
      <c r="M12" s="1046">
        <v>300</v>
      </c>
      <c r="N12" s="312">
        <f t="shared" si="4"/>
        <v>225</v>
      </c>
    </row>
    <row r="13" spans="1:17" ht="15" thickBot="1">
      <c r="A13" s="310">
        <v>4</v>
      </c>
      <c r="B13" s="972" t="s">
        <v>507</v>
      </c>
      <c r="C13" s="1043">
        <f t="shared" si="0"/>
        <v>0.43269230769230771</v>
      </c>
      <c r="D13" s="973">
        <v>1300</v>
      </c>
      <c r="E13" s="972" t="s">
        <v>13</v>
      </c>
      <c r="F13" s="1034">
        <v>562.5</v>
      </c>
      <c r="G13" s="1078">
        <v>400</v>
      </c>
      <c r="H13" s="311">
        <f t="shared" si="1"/>
        <v>173.07692307692309</v>
      </c>
      <c r="I13" s="980">
        <v>300</v>
      </c>
      <c r="J13" s="312">
        <f t="shared" si="2"/>
        <v>129.80769230769232</v>
      </c>
      <c r="K13" s="973">
        <v>300</v>
      </c>
      <c r="L13" s="311">
        <f t="shared" si="3"/>
        <v>129.80769230769232</v>
      </c>
      <c r="M13" s="1047">
        <v>300</v>
      </c>
      <c r="N13" s="312">
        <f t="shared" si="4"/>
        <v>129.80769230769232</v>
      </c>
    </row>
    <row r="14" spans="1:17" ht="15" thickBot="1">
      <c r="A14" s="310">
        <v>5</v>
      </c>
      <c r="B14" s="972" t="s">
        <v>412</v>
      </c>
      <c r="C14" s="1043">
        <f t="shared" si="0"/>
        <v>5</v>
      </c>
      <c r="D14" s="973">
        <v>50</v>
      </c>
      <c r="E14" s="972" t="s">
        <v>135</v>
      </c>
      <c r="F14" s="1034">
        <v>250</v>
      </c>
      <c r="G14" s="1078"/>
      <c r="H14" s="311">
        <f t="shared" si="1"/>
        <v>0</v>
      </c>
      <c r="I14" s="973">
        <v>16</v>
      </c>
      <c r="J14" s="312">
        <f t="shared" si="2"/>
        <v>80</v>
      </c>
      <c r="K14" s="973">
        <v>17</v>
      </c>
      <c r="L14" s="311">
        <f t="shared" si="3"/>
        <v>85</v>
      </c>
      <c r="M14" s="973">
        <v>17</v>
      </c>
      <c r="N14" s="312">
        <f t="shared" si="4"/>
        <v>85</v>
      </c>
    </row>
    <row r="15" spans="1:17" ht="23.4" thickBot="1">
      <c r="A15" s="313">
        <v>6</v>
      </c>
      <c r="B15" s="972" t="s">
        <v>508</v>
      </c>
      <c r="C15" s="1043">
        <f t="shared" si="0"/>
        <v>185</v>
      </c>
      <c r="D15" s="973">
        <v>6</v>
      </c>
      <c r="E15" s="972" t="s">
        <v>12</v>
      </c>
      <c r="F15" s="1035">
        <v>1110</v>
      </c>
      <c r="G15" s="1078"/>
      <c r="H15" s="311">
        <f t="shared" si="1"/>
        <v>0</v>
      </c>
      <c r="I15" s="973">
        <v>2</v>
      </c>
      <c r="J15" s="312">
        <f t="shared" si="2"/>
        <v>370</v>
      </c>
      <c r="K15" s="973">
        <v>2</v>
      </c>
      <c r="L15" s="311">
        <f t="shared" si="3"/>
        <v>370</v>
      </c>
      <c r="M15" s="1048">
        <v>2</v>
      </c>
      <c r="N15" s="312">
        <f t="shared" si="4"/>
        <v>370</v>
      </c>
    </row>
    <row r="16" spans="1:17" ht="15" thickBot="1">
      <c r="A16" s="313">
        <v>7</v>
      </c>
      <c r="B16" s="1028" t="s">
        <v>509</v>
      </c>
      <c r="C16" s="1044">
        <f t="shared" si="0"/>
        <v>180</v>
      </c>
      <c r="D16" s="1041">
        <v>6</v>
      </c>
      <c r="E16" s="1027" t="s">
        <v>12</v>
      </c>
      <c r="F16" s="1036">
        <v>1080</v>
      </c>
      <c r="G16" s="1078"/>
      <c r="H16" s="311">
        <f t="shared" si="1"/>
        <v>0</v>
      </c>
      <c r="I16" s="973">
        <v>2</v>
      </c>
      <c r="J16" s="312">
        <f t="shared" si="2"/>
        <v>360</v>
      </c>
      <c r="K16" s="973">
        <v>2</v>
      </c>
      <c r="L16" s="311">
        <f t="shared" si="3"/>
        <v>360</v>
      </c>
      <c r="M16" s="1048">
        <v>2</v>
      </c>
      <c r="N16" s="312">
        <f t="shared" si="4"/>
        <v>360</v>
      </c>
    </row>
    <row r="17" spans="1:14" ht="15" thickBot="1">
      <c r="A17" s="313">
        <v>8</v>
      </c>
      <c r="B17" s="1028" t="s">
        <v>510</v>
      </c>
      <c r="C17" s="1045">
        <f t="shared" si="0"/>
        <v>180</v>
      </c>
      <c r="D17" s="1041">
        <v>2</v>
      </c>
      <c r="E17" s="1027" t="s">
        <v>12</v>
      </c>
      <c r="F17" s="1036">
        <v>360</v>
      </c>
      <c r="G17" s="1078">
        <v>2</v>
      </c>
      <c r="H17" s="311">
        <f t="shared" si="1"/>
        <v>360</v>
      </c>
      <c r="I17" s="973"/>
      <c r="J17" s="312">
        <f t="shared" si="2"/>
        <v>0</v>
      </c>
      <c r="K17" s="973"/>
      <c r="L17" s="311">
        <f t="shared" si="3"/>
        <v>0</v>
      </c>
      <c r="M17" s="1048"/>
      <c r="N17" s="312">
        <f t="shared" si="4"/>
        <v>0</v>
      </c>
    </row>
    <row r="18" spans="1:14" ht="15" thickBot="1">
      <c r="A18" s="313">
        <v>9</v>
      </c>
      <c r="B18" s="1028" t="s">
        <v>107</v>
      </c>
      <c r="C18" s="1045">
        <f t="shared" si="0"/>
        <v>50</v>
      </c>
      <c r="D18" s="1041">
        <v>2</v>
      </c>
      <c r="E18" s="1027" t="s">
        <v>135</v>
      </c>
      <c r="F18" s="1036">
        <v>100</v>
      </c>
      <c r="G18" s="1078"/>
      <c r="H18" s="311">
        <f t="shared" si="1"/>
        <v>0</v>
      </c>
      <c r="I18" s="973">
        <v>1</v>
      </c>
      <c r="J18" s="312">
        <f t="shared" si="2"/>
        <v>50</v>
      </c>
      <c r="K18" s="973">
        <v>1</v>
      </c>
      <c r="L18" s="311">
        <f t="shared" si="3"/>
        <v>50</v>
      </c>
      <c r="M18" s="1048"/>
      <c r="N18" s="312">
        <f t="shared" si="4"/>
        <v>0</v>
      </c>
    </row>
    <row r="19" spans="1:14" ht="15" thickBot="1">
      <c r="A19" s="313">
        <v>10</v>
      </c>
      <c r="B19" s="1028" t="s">
        <v>511</v>
      </c>
      <c r="C19" s="1045">
        <f t="shared" si="0"/>
        <v>50</v>
      </c>
      <c r="D19" s="1041">
        <v>1</v>
      </c>
      <c r="E19" s="1027" t="s">
        <v>175</v>
      </c>
      <c r="F19" s="1036">
        <v>50</v>
      </c>
      <c r="G19" s="1078"/>
      <c r="H19" s="311">
        <f t="shared" si="1"/>
        <v>0</v>
      </c>
      <c r="I19" s="973"/>
      <c r="J19" s="312">
        <f t="shared" si="2"/>
        <v>0</v>
      </c>
      <c r="K19" s="973">
        <v>1</v>
      </c>
      <c r="L19" s="311">
        <f t="shared" si="3"/>
        <v>50</v>
      </c>
      <c r="M19" s="1048"/>
      <c r="N19" s="312">
        <f t="shared" si="4"/>
        <v>0</v>
      </c>
    </row>
    <row r="20" spans="1:14" ht="15" thickBot="1">
      <c r="A20" s="313">
        <v>11</v>
      </c>
      <c r="B20" s="1028" t="s">
        <v>512</v>
      </c>
      <c r="C20" s="1045">
        <f t="shared" si="0"/>
        <v>250</v>
      </c>
      <c r="D20" s="1041">
        <v>2</v>
      </c>
      <c r="E20" s="1027" t="s">
        <v>122</v>
      </c>
      <c r="F20" s="1036">
        <v>500</v>
      </c>
      <c r="G20" s="1078">
        <v>1</v>
      </c>
      <c r="H20" s="311">
        <f t="shared" si="1"/>
        <v>250</v>
      </c>
      <c r="I20" s="973"/>
      <c r="J20" s="312">
        <f t="shared" si="2"/>
        <v>0</v>
      </c>
      <c r="K20" s="973">
        <v>1</v>
      </c>
      <c r="L20" s="311">
        <f t="shared" si="3"/>
        <v>250</v>
      </c>
      <c r="M20" s="1048"/>
      <c r="N20" s="312">
        <f t="shared" si="4"/>
        <v>0</v>
      </c>
    </row>
    <row r="21" spans="1:14" ht="32.4" thickBot="1">
      <c r="A21" s="313">
        <v>12</v>
      </c>
      <c r="B21" s="1026" t="s">
        <v>513</v>
      </c>
      <c r="C21" s="1045">
        <f t="shared" si="0"/>
        <v>750</v>
      </c>
      <c r="D21" s="1041">
        <v>1</v>
      </c>
      <c r="E21" s="1027" t="s">
        <v>161</v>
      </c>
      <c r="F21" s="1036">
        <v>750</v>
      </c>
      <c r="G21" s="1078"/>
      <c r="H21" s="311">
        <f t="shared" si="1"/>
        <v>0</v>
      </c>
      <c r="I21" s="973"/>
      <c r="J21" s="312">
        <f t="shared" si="2"/>
        <v>0</v>
      </c>
      <c r="K21" s="973">
        <v>1</v>
      </c>
      <c r="L21" s="311">
        <f t="shared" si="3"/>
        <v>750</v>
      </c>
      <c r="M21" s="1048"/>
      <c r="N21" s="312">
        <f t="shared" si="4"/>
        <v>0</v>
      </c>
    </row>
    <row r="22" spans="1:14" ht="15" thickBot="1">
      <c r="A22" s="313">
        <v>13</v>
      </c>
      <c r="B22" s="1028" t="s">
        <v>514</v>
      </c>
      <c r="C22" s="1045">
        <f t="shared" si="0"/>
        <v>50</v>
      </c>
      <c r="D22" s="1041">
        <v>1</v>
      </c>
      <c r="E22" s="1027" t="s">
        <v>536</v>
      </c>
      <c r="F22" s="1036">
        <v>50</v>
      </c>
      <c r="G22" s="1078"/>
      <c r="H22" s="311">
        <f t="shared" si="1"/>
        <v>0</v>
      </c>
      <c r="I22" s="973">
        <v>1</v>
      </c>
      <c r="J22" s="312">
        <f t="shared" si="2"/>
        <v>50</v>
      </c>
      <c r="K22" s="973"/>
      <c r="L22" s="311">
        <f t="shared" si="3"/>
        <v>0</v>
      </c>
      <c r="M22" s="1048"/>
      <c r="N22" s="312">
        <f t="shared" si="4"/>
        <v>0</v>
      </c>
    </row>
    <row r="23" spans="1:14" ht="15" thickBot="1">
      <c r="A23" s="313">
        <v>14</v>
      </c>
      <c r="B23" s="1028" t="s">
        <v>515</v>
      </c>
      <c r="C23" s="1045">
        <f t="shared" si="0"/>
        <v>35</v>
      </c>
      <c r="D23" s="1041">
        <v>2</v>
      </c>
      <c r="E23" s="1027" t="s">
        <v>134</v>
      </c>
      <c r="F23" s="1036">
        <v>70</v>
      </c>
      <c r="G23" s="1078"/>
      <c r="H23" s="311">
        <f t="shared" si="1"/>
        <v>0</v>
      </c>
      <c r="I23" s="973">
        <v>1</v>
      </c>
      <c r="J23" s="312">
        <f t="shared" si="2"/>
        <v>35</v>
      </c>
      <c r="K23" s="973">
        <v>1</v>
      </c>
      <c r="L23" s="311">
        <f t="shared" si="3"/>
        <v>35</v>
      </c>
      <c r="M23" s="1048"/>
      <c r="N23" s="312">
        <f t="shared" si="4"/>
        <v>0</v>
      </c>
    </row>
    <row r="24" spans="1:14" ht="15" thickBot="1">
      <c r="A24" s="313">
        <v>15</v>
      </c>
      <c r="B24" s="1028" t="s">
        <v>516</v>
      </c>
      <c r="C24" s="1045">
        <f t="shared" si="0"/>
        <v>40</v>
      </c>
      <c r="D24" s="1041">
        <v>1</v>
      </c>
      <c r="E24" s="1027" t="s">
        <v>536</v>
      </c>
      <c r="F24" s="1036">
        <v>40</v>
      </c>
      <c r="G24" s="1078"/>
      <c r="H24" s="311">
        <f t="shared" si="1"/>
        <v>0</v>
      </c>
      <c r="I24" s="973"/>
      <c r="J24" s="312">
        <f t="shared" si="2"/>
        <v>0</v>
      </c>
      <c r="K24" s="973">
        <v>1</v>
      </c>
      <c r="L24" s="311">
        <f t="shared" si="3"/>
        <v>40</v>
      </c>
      <c r="M24" s="1048"/>
      <c r="N24" s="312">
        <f t="shared" si="4"/>
        <v>0</v>
      </c>
    </row>
    <row r="25" spans="1:14" s="933" customFormat="1" ht="15" thickBot="1">
      <c r="A25" s="313">
        <v>16</v>
      </c>
      <c r="B25" s="1028" t="s">
        <v>517</v>
      </c>
      <c r="C25" s="1045">
        <f t="shared" si="0"/>
        <v>5</v>
      </c>
      <c r="D25" s="1041">
        <v>5</v>
      </c>
      <c r="E25" s="1027" t="s">
        <v>135</v>
      </c>
      <c r="F25" s="1036">
        <v>25</v>
      </c>
      <c r="G25" s="1078"/>
      <c r="H25" s="311">
        <f t="shared" si="1"/>
        <v>0</v>
      </c>
      <c r="I25" s="973"/>
      <c r="J25" s="312">
        <f t="shared" si="2"/>
        <v>0</v>
      </c>
      <c r="K25" s="973">
        <v>5</v>
      </c>
      <c r="L25" s="311">
        <f t="shared" si="3"/>
        <v>25</v>
      </c>
      <c r="M25" s="1048"/>
      <c r="N25" s="312">
        <f t="shared" si="4"/>
        <v>0</v>
      </c>
    </row>
    <row r="26" spans="1:14" s="933" customFormat="1" ht="15" thickBot="1">
      <c r="A26" s="313">
        <v>17</v>
      </c>
      <c r="B26" s="1028" t="s">
        <v>518</v>
      </c>
      <c r="C26" s="1045">
        <f t="shared" si="0"/>
        <v>5</v>
      </c>
      <c r="D26" s="1041">
        <v>6</v>
      </c>
      <c r="E26" s="1027" t="s">
        <v>135</v>
      </c>
      <c r="F26" s="1036">
        <v>30</v>
      </c>
      <c r="G26" s="1078"/>
      <c r="H26" s="311">
        <f t="shared" si="1"/>
        <v>0</v>
      </c>
      <c r="I26" s="973"/>
      <c r="J26" s="312">
        <f t="shared" si="2"/>
        <v>0</v>
      </c>
      <c r="K26" s="973">
        <v>6</v>
      </c>
      <c r="L26" s="311">
        <f t="shared" si="3"/>
        <v>30</v>
      </c>
      <c r="M26" s="1048"/>
      <c r="N26" s="312">
        <f t="shared" si="4"/>
        <v>0</v>
      </c>
    </row>
    <row r="27" spans="1:14" s="933" customFormat="1" ht="15" thickBot="1">
      <c r="A27" s="313">
        <v>18</v>
      </c>
      <c r="B27" s="1028" t="s">
        <v>411</v>
      </c>
      <c r="C27" s="1045">
        <f t="shared" si="0"/>
        <v>40</v>
      </c>
      <c r="D27" s="1041">
        <v>2</v>
      </c>
      <c r="E27" s="1027" t="s">
        <v>135</v>
      </c>
      <c r="F27" s="1036">
        <v>80</v>
      </c>
      <c r="G27" s="1078">
        <v>2</v>
      </c>
      <c r="H27" s="311">
        <f t="shared" si="1"/>
        <v>80</v>
      </c>
      <c r="I27" s="973"/>
      <c r="J27" s="312">
        <f t="shared" si="2"/>
        <v>0</v>
      </c>
      <c r="K27" s="973"/>
      <c r="L27" s="311">
        <f t="shared" si="3"/>
        <v>0</v>
      </c>
      <c r="M27" s="1048"/>
      <c r="N27" s="312">
        <f t="shared" si="4"/>
        <v>0</v>
      </c>
    </row>
    <row r="28" spans="1:14" s="933" customFormat="1" ht="15" thickBot="1">
      <c r="A28" s="313">
        <v>19</v>
      </c>
      <c r="B28" s="1028" t="s">
        <v>519</v>
      </c>
      <c r="C28" s="1045">
        <f t="shared" si="0"/>
        <v>150</v>
      </c>
      <c r="D28" s="1041">
        <v>3</v>
      </c>
      <c r="E28" s="1027" t="s">
        <v>537</v>
      </c>
      <c r="F28" s="1036">
        <v>450</v>
      </c>
      <c r="G28" s="1078">
        <v>3</v>
      </c>
      <c r="H28" s="311">
        <f t="shared" si="1"/>
        <v>450</v>
      </c>
      <c r="I28" s="973"/>
      <c r="J28" s="312">
        <f t="shared" si="2"/>
        <v>0</v>
      </c>
      <c r="K28" s="973"/>
      <c r="L28" s="311">
        <f t="shared" si="3"/>
        <v>0</v>
      </c>
      <c r="M28" s="1048"/>
      <c r="N28" s="312">
        <f t="shared" si="4"/>
        <v>0</v>
      </c>
    </row>
    <row r="29" spans="1:14" s="933" customFormat="1" ht="15" thickBot="1">
      <c r="A29" s="313">
        <v>20</v>
      </c>
      <c r="B29" s="1028" t="s">
        <v>520</v>
      </c>
      <c r="C29" s="1045"/>
      <c r="D29" s="1041"/>
      <c r="E29" s="1027"/>
      <c r="F29" s="1036"/>
      <c r="G29" s="1078"/>
      <c r="H29" s="311">
        <f t="shared" si="1"/>
        <v>0</v>
      </c>
      <c r="I29" s="973"/>
      <c r="J29" s="312">
        <f t="shared" si="2"/>
        <v>0</v>
      </c>
      <c r="K29" s="973"/>
      <c r="L29" s="311">
        <f t="shared" si="3"/>
        <v>0</v>
      </c>
      <c r="M29" s="1048"/>
      <c r="N29" s="312">
        <f t="shared" si="4"/>
        <v>0</v>
      </c>
    </row>
    <row r="30" spans="1:14" s="933" customFormat="1" ht="15" thickBot="1">
      <c r="A30" s="313">
        <v>21</v>
      </c>
      <c r="B30" s="1028" t="s">
        <v>521</v>
      </c>
      <c r="C30" s="1045">
        <f t="shared" si="0"/>
        <v>300</v>
      </c>
      <c r="D30" s="1041">
        <v>12</v>
      </c>
      <c r="E30" s="1027" t="s">
        <v>538</v>
      </c>
      <c r="F30" s="1036">
        <v>3600</v>
      </c>
      <c r="G30" s="1078"/>
      <c r="H30" s="311">
        <f t="shared" si="1"/>
        <v>0</v>
      </c>
      <c r="I30" s="973"/>
      <c r="J30" s="312">
        <f t="shared" si="2"/>
        <v>0</v>
      </c>
      <c r="K30" s="973"/>
      <c r="L30" s="311">
        <f t="shared" si="3"/>
        <v>0</v>
      </c>
      <c r="M30" s="1048">
        <v>12</v>
      </c>
      <c r="N30" s="312">
        <f t="shared" si="4"/>
        <v>3600</v>
      </c>
    </row>
    <row r="31" spans="1:14" s="933" customFormat="1" ht="15" thickBot="1">
      <c r="A31" s="313">
        <v>22</v>
      </c>
      <c r="B31" s="1028" t="s">
        <v>522</v>
      </c>
      <c r="C31" s="1045">
        <f t="shared" si="0"/>
        <v>300</v>
      </c>
      <c r="D31" s="1041">
        <v>1</v>
      </c>
      <c r="E31" s="1027" t="s">
        <v>539</v>
      </c>
      <c r="F31" s="1036">
        <v>300</v>
      </c>
      <c r="G31" s="1078"/>
      <c r="H31" s="311">
        <f t="shared" si="1"/>
        <v>0</v>
      </c>
      <c r="I31" s="973"/>
      <c r="J31" s="312">
        <f t="shared" si="2"/>
        <v>0</v>
      </c>
      <c r="K31" s="973"/>
      <c r="L31" s="311">
        <f t="shared" si="3"/>
        <v>0</v>
      </c>
      <c r="M31" s="1048">
        <v>1</v>
      </c>
      <c r="N31" s="312">
        <f t="shared" si="4"/>
        <v>300</v>
      </c>
    </row>
    <row r="32" spans="1:14" s="933" customFormat="1" ht="15" thickBot="1">
      <c r="A32" s="313">
        <v>23</v>
      </c>
      <c r="B32" s="1028" t="s">
        <v>523</v>
      </c>
      <c r="C32" s="1045">
        <f t="shared" si="0"/>
        <v>300</v>
      </c>
      <c r="D32" s="1041">
        <v>1</v>
      </c>
      <c r="E32" s="1027" t="s">
        <v>539</v>
      </c>
      <c r="F32" s="1036">
        <v>300</v>
      </c>
      <c r="G32" s="1078"/>
      <c r="H32" s="311">
        <f t="shared" si="1"/>
        <v>0</v>
      </c>
      <c r="I32" s="973"/>
      <c r="J32" s="312">
        <f t="shared" si="2"/>
        <v>0</v>
      </c>
      <c r="K32" s="973"/>
      <c r="L32" s="311">
        <f t="shared" si="3"/>
        <v>0</v>
      </c>
      <c r="M32" s="1048">
        <v>1</v>
      </c>
      <c r="N32" s="312">
        <f t="shared" si="4"/>
        <v>300</v>
      </c>
    </row>
    <row r="33" spans="1:16" s="933" customFormat="1" ht="15" thickBot="1">
      <c r="A33" s="313">
        <v>24</v>
      </c>
      <c r="B33" s="1029" t="s">
        <v>524</v>
      </c>
      <c r="C33" s="1045">
        <f t="shared" si="0"/>
        <v>300</v>
      </c>
      <c r="D33" s="1041">
        <v>1</v>
      </c>
      <c r="E33" s="1040" t="s">
        <v>540</v>
      </c>
      <c r="F33" s="1036">
        <v>300</v>
      </c>
      <c r="G33" s="1078"/>
      <c r="H33" s="311">
        <f t="shared" si="1"/>
        <v>0</v>
      </c>
      <c r="I33" s="973"/>
      <c r="J33" s="312">
        <f t="shared" si="2"/>
        <v>0</v>
      </c>
      <c r="K33" s="973"/>
      <c r="L33" s="311">
        <f t="shared" si="3"/>
        <v>0</v>
      </c>
      <c r="M33" s="1048">
        <v>1</v>
      </c>
      <c r="N33" s="312">
        <f t="shared" si="4"/>
        <v>300</v>
      </c>
    </row>
    <row r="34" spans="1:16" ht="15" thickBot="1">
      <c r="A34" s="313">
        <v>25</v>
      </c>
      <c r="B34" s="1029" t="s">
        <v>525</v>
      </c>
      <c r="C34" s="1045">
        <f t="shared" si="0"/>
        <v>300</v>
      </c>
      <c r="D34" s="1041">
        <v>1</v>
      </c>
      <c r="E34" s="1040" t="s">
        <v>539</v>
      </c>
      <c r="F34" s="1036">
        <v>300</v>
      </c>
      <c r="G34" s="1078"/>
      <c r="H34" s="311">
        <f t="shared" si="1"/>
        <v>0</v>
      </c>
      <c r="I34" s="973"/>
      <c r="J34" s="312">
        <f t="shared" si="2"/>
        <v>0</v>
      </c>
      <c r="K34" s="973"/>
      <c r="L34" s="311">
        <f t="shared" si="3"/>
        <v>0</v>
      </c>
      <c r="M34" s="1048">
        <v>1</v>
      </c>
      <c r="N34" s="312">
        <f t="shared" si="4"/>
        <v>300</v>
      </c>
    </row>
    <row r="35" spans="1:16" s="933" customFormat="1" ht="15" thickBot="1">
      <c r="A35" s="313">
        <v>26</v>
      </c>
      <c r="B35" s="1028" t="s">
        <v>526</v>
      </c>
      <c r="C35" s="1045">
        <f t="shared" si="0"/>
        <v>765</v>
      </c>
      <c r="D35" s="1041">
        <v>3</v>
      </c>
      <c r="E35" s="1027" t="s">
        <v>135</v>
      </c>
      <c r="F35" s="1036">
        <v>2295</v>
      </c>
      <c r="G35" s="1078">
        <v>1</v>
      </c>
      <c r="H35" s="311">
        <f t="shared" si="1"/>
        <v>765</v>
      </c>
      <c r="I35" s="973"/>
      <c r="J35" s="312">
        <f t="shared" si="2"/>
        <v>0</v>
      </c>
      <c r="K35" s="973">
        <v>1</v>
      </c>
      <c r="L35" s="311">
        <f t="shared" si="3"/>
        <v>765</v>
      </c>
      <c r="M35" s="1048">
        <v>1</v>
      </c>
      <c r="N35" s="312">
        <f t="shared" si="4"/>
        <v>765</v>
      </c>
    </row>
    <row r="36" spans="1:16" s="933" customFormat="1" ht="15" thickBot="1">
      <c r="A36" s="313">
        <v>27</v>
      </c>
      <c r="B36" s="1029" t="s">
        <v>527</v>
      </c>
      <c r="C36" s="1045">
        <f t="shared" si="0"/>
        <v>2750</v>
      </c>
      <c r="D36" s="1041">
        <v>2</v>
      </c>
      <c r="E36" s="1040" t="s">
        <v>541</v>
      </c>
      <c r="F36" s="1036">
        <v>5500</v>
      </c>
      <c r="G36" s="1078"/>
      <c r="H36" s="311">
        <f t="shared" si="1"/>
        <v>0</v>
      </c>
      <c r="I36" s="973">
        <v>1</v>
      </c>
      <c r="J36" s="312">
        <f t="shared" si="2"/>
        <v>2750</v>
      </c>
      <c r="K36" s="973"/>
      <c r="L36" s="311">
        <f t="shared" si="3"/>
        <v>0</v>
      </c>
      <c r="M36" s="1048">
        <v>1</v>
      </c>
      <c r="N36" s="312">
        <f t="shared" si="4"/>
        <v>2750</v>
      </c>
    </row>
    <row r="37" spans="1:16" s="933" customFormat="1" ht="15" thickBot="1">
      <c r="A37" s="313">
        <v>28</v>
      </c>
      <c r="B37" s="1029" t="s">
        <v>528</v>
      </c>
      <c r="C37" s="1045">
        <f t="shared" si="0"/>
        <v>2527.5</v>
      </c>
      <c r="D37" s="1041">
        <v>1</v>
      </c>
      <c r="E37" s="1040" t="s">
        <v>542</v>
      </c>
      <c r="F37" s="1037">
        <v>2527.5</v>
      </c>
      <c r="G37" s="1078">
        <v>1</v>
      </c>
      <c r="H37" s="311">
        <f t="shared" si="1"/>
        <v>2527.5</v>
      </c>
      <c r="I37" s="973"/>
      <c r="J37" s="312">
        <f t="shared" si="2"/>
        <v>0</v>
      </c>
      <c r="K37" s="973"/>
      <c r="L37" s="311">
        <f t="shared" si="3"/>
        <v>0</v>
      </c>
      <c r="M37" s="1048"/>
      <c r="N37" s="312">
        <f t="shared" si="4"/>
        <v>0</v>
      </c>
    </row>
    <row r="38" spans="1:16" s="933" customFormat="1">
      <c r="A38" s="1021"/>
      <c r="B38" s="1022"/>
      <c r="C38" s="1023"/>
      <c r="D38" s="1021"/>
      <c r="E38" s="1023"/>
      <c r="F38" s="1024"/>
      <c r="G38" s="1021"/>
      <c r="H38" s="1025"/>
      <c r="I38" s="1021"/>
      <c r="J38" s="1025"/>
      <c r="K38" s="1021"/>
      <c r="L38" s="1025"/>
      <c r="M38" s="1021"/>
      <c r="N38" s="1025"/>
    </row>
    <row r="39" spans="1:16">
      <c r="A39" s="14" t="s">
        <v>200</v>
      </c>
      <c r="B39" s="14"/>
      <c r="C39" s="14"/>
      <c r="D39" s="14"/>
      <c r="E39" s="14"/>
      <c r="F39" s="15">
        <f>SUM(F10:F38)</f>
        <v>30000</v>
      </c>
      <c r="G39" s="14"/>
      <c r="H39" s="15">
        <f>SUM(H10:H38)</f>
        <v>12105.576923076922</v>
      </c>
      <c r="I39" s="14"/>
      <c r="J39" s="15">
        <f>SUM(J10:J38)</f>
        <v>4609.8076923076924</v>
      </c>
      <c r="K39" s="14"/>
      <c r="L39" s="15">
        <f>SUM(L10:L38)</f>
        <v>3239.8076923076924</v>
      </c>
      <c r="M39" s="14"/>
      <c r="N39" s="15">
        <f>SUM(N10:N38)</f>
        <v>10044.807692307691</v>
      </c>
    </row>
    <row r="40" spans="1:16">
      <c r="A40" s="933"/>
      <c r="B40" s="933"/>
      <c r="C40" s="933"/>
      <c r="D40" s="933"/>
      <c r="E40" s="933"/>
      <c r="F40" s="933"/>
      <c r="G40" s="933"/>
      <c r="H40" s="933"/>
      <c r="I40" s="933"/>
      <c r="J40" s="933"/>
      <c r="K40" s="933"/>
      <c r="L40" s="933"/>
      <c r="M40" s="933"/>
      <c r="N40" s="20"/>
    </row>
    <row r="41" spans="1:16" ht="15.75" customHeight="1">
      <c r="A41" s="1603" t="s">
        <v>191</v>
      </c>
      <c r="B41" s="1604"/>
      <c r="C41" s="1604"/>
      <c r="D41" s="1604"/>
      <c r="E41" s="1604"/>
      <c r="F41" s="1604"/>
      <c r="G41" s="1604"/>
      <c r="H41" s="1604"/>
      <c r="I41" s="1604"/>
      <c r="J41" s="1604"/>
      <c r="K41" s="1604"/>
      <c r="L41" s="1604"/>
      <c r="M41" s="1604"/>
      <c r="N41" s="1605"/>
    </row>
    <row r="42" spans="1:16" ht="15.6">
      <c r="A42" s="1606" t="s">
        <v>201</v>
      </c>
      <c r="B42" s="1607"/>
      <c r="C42" s="1607"/>
      <c r="D42" s="1607"/>
      <c r="E42" s="1607"/>
      <c r="F42" s="1607"/>
      <c r="G42" s="1607"/>
      <c r="H42" s="1607"/>
      <c r="I42" s="1607"/>
      <c r="J42" s="1607"/>
      <c r="K42" s="1607"/>
      <c r="L42" s="1607"/>
      <c r="M42" s="1607"/>
      <c r="N42" s="1608"/>
    </row>
    <row r="43" spans="1:16" ht="36" customHeight="1">
      <c r="A43" s="1609" t="s">
        <v>503</v>
      </c>
      <c r="B43" s="1610"/>
      <c r="C43" s="1610"/>
      <c r="D43" s="1610"/>
      <c r="E43" s="1610"/>
      <c r="F43" s="1610"/>
      <c r="G43" s="1610"/>
      <c r="H43" s="1610"/>
      <c r="I43" s="1610"/>
      <c r="J43" s="1610"/>
      <c r="K43" s="1610"/>
      <c r="L43" s="1610"/>
      <c r="M43" s="1610"/>
      <c r="N43" s="1611"/>
    </row>
    <row r="44" spans="1:16" ht="15" thickBot="1">
      <c r="A44" s="1612" t="s">
        <v>194</v>
      </c>
      <c r="B44" s="1613"/>
      <c r="C44" s="1613"/>
      <c r="D44" s="1613"/>
      <c r="E44" s="1613"/>
      <c r="F44" s="1613"/>
      <c r="G44" s="1613"/>
      <c r="H44" s="1613"/>
      <c r="I44" s="1613"/>
      <c r="J44" s="1613"/>
      <c r="K44" s="1613"/>
      <c r="L44" s="1613"/>
      <c r="M44" s="1613"/>
      <c r="N44" s="1614"/>
    </row>
    <row r="45" spans="1:16" s="1" customFormat="1">
      <c r="A45" s="587"/>
      <c r="B45" s="587"/>
      <c r="C45" s="587"/>
      <c r="D45" s="587"/>
      <c r="E45" s="587"/>
      <c r="F45" s="587"/>
      <c r="G45" s="587"/>
      <c r="H45" s="587"/>
      <c r="I45" s="587"/>
      <c r="J45" s="587"/>
      <c r="K45" s="587"/>
      <c r="L45" s="587"/>
      <c r="M45" s="587"/>
      <c r="N45" s="587"/>
    </row>
    <row r="46" spans="1:16" s="1" customFormat="1">
      <c r="A46" s="587"/>
      <c r="B46" s="587"/>
      <c r="C46" s="587"/>
      <c r="D46" s="587"/>
      <c r="E46" s="587"/>
      <c r="F46" s="587"/>
      <c r="G46" s="587"/>
      <c r="H46" s="587"/>
      <c r="I46" s="587"/>
      <c r="J46" s="587"/>
      <c r="K46" s="587"/>
      <c r="L46" s="587"/>
      <c r="M46" s="587"/>
      <c r="N46" s="587"/>
    </row>
    <row r="47" spans="1:16" s="1" customFormat="1">
      <c r="A47" s="587"/>
      <c r="B47" s="587"/>
      <c r="C47" s="587"/>
      <c r="D47" s="587"/>
      <c r="E47" s="587"/>
      <c r="F47" s="587"/>
      <c r="G47" s="587"/>
      <c r="H47" s="587"/>
      <c r="I47" s="587"/>
      <c r="J47" s="587"/>
      <c r="K47" s="587"/>
      <c r="L47" s="587"/>
      <c r="M47" s="587"/>
      <c r="N47" s="587"/>
    </row>
    <row r="48" spans="1:16" s="1" customFormat="1">
      <c r="A48" s="587"/>
      <c r="B48" s="587"/>
      <c r="C48" s="587"/>
      <c r="D48" s="587"/>
      <c r="E48" s="587"/>
      <c r="F48" s="587"/>
      <c r="G48" s="587"/>
      <c r="H48"/>
      <c r="I48" s="587"/>
      <c r="J48"/>
      <c r="K48" s="587"/>
      <c r="L48" s="587"/>
      <c r="M48"/>
      <c r="N48" s="587"/>
      <c r="P48"/>
    </row>
    <row r="51" spans="1:14">
      <c r="A51" s="1569" t="s">
        <v>19</v>
      </c>
      <c r="B51" s="1569"/>
      <c r="C51" s="1569"/>
      <c r="D51" s="1569"/>
      <c r="E51" s="1569"/>
      <c r="F51" s="1569"/>
      <c r="G51" s="1569"/>
      <c r="H51" s="1569"/>
      <c r="I51" s="1569"/>
      <c r="J51" s="1569"/>
      <c r="K51" s="1569"/>
      <c r="L51" s="1569"/>
      <c r="M51" s="1569"/>
      <c r="N51" s="1569"/>
    </row>
    <row r="52" spans="1:14">
      <c r="A52" s="1570" t="s">
        <v>20</v>
      </c>
      <c r="B52" s="1570"/>
      <c r="C52" s="1570"/>
      <c r="D52" s="1570"/>
      <c r="E52" s="1570"/>
      <c r="F52" s="1570"/>
      <c r="G52" s="1570"/>
      <c r="H52" s="1570"/>
      <c r="I52" s="1570"/>
      <c r="J52" s="1570"/>
      <c r="K52" s="1570"/>
      <c r="L52" s="1570"/>
      <c r="M52" s="1570"/>
      <c r="N52" s="1570"/>
    </row>
    <row r="53" spans="1:14">
      <c r="A53" s="305"/>
      <c r="B53" s="277"/>
      <c r="C53" s="277"/>
      <c r="D53" s="277"/>
      <c r="E53" s="277"/>
      <c r="F53" s="277"/>
      <c r="G53" s="277"/>
      <c r="H53" s="277"/>
      <c r="I53" s="277"/>
      <c r="J53" s="277"/>
      <c r="K53" s="277"/>
      <c r="L53" s="277"/>
      <c r="M53" s="277"/>
      <c r="N53" s="277"/>
    </row>
    <row r="54" spans="1:14" ht="15" thickBot="1">
      <c r="A54" s="1571" t="s">
        <v>502</v>
      </c>
      <c r="B54" s="1571"/>
      <c r="C54" s="1571"/>
      <c r="D54" s="1571"/>
      <c r="E54" s="1571"/>
      <c r="F54" s="1571"/>
      <c r="G54" s="1571"/>
      <c r="H54" s="1571"/>
      <c r="I54" s="1571"/>
      <c r="J54" s="1571"/>
      <c r="K54" s="1571"/>
      <c r="L54" s="1571"/>
      <c r="M54" s="1571"/>
      <c r="N54" s="1571"/>
    </row>
    <row r="55" spans="1:14" ht="17.25" customHeight="1" thickBot="1">
      <c r="A55" s="1584" t="s">
        <v>186</v>
      </c>
      <c r="B55" s="1585"/>
      <c r="C55" s="1585"/>
      <c r="D55" s="1585"/>
      <c r="E55" s="1586"/>
      <c r="F55" s="1590" t="s">
        <v>1</v>
      </c>
      <c r="G55" s="1591"/>
      <c r="H55" s="1591"/>
      <c r="I55" s="1591"/>
      <c r="J55" s="1592"/>
      <c r="K55" s="1593" t="s">
        <v>188</v>
      </c>
      <c r="L55" s="1594"/>
      <c r="M55" s="1594"/>
      <c r="N55" s="1595"/>
    </row>
    <row r="56" spans="1:14" ht="17.25" customHeight="1" thickBot="1">
      <c r="A56" s="1587" t="s">
        <v>187</v>
      </c>
      <c r="B56" s="1588"/>
      <c r="C56" s="1588"/>
      <c r="D56" s="1588"/>
      <c r="E56" s="1589"/>
      <c r="F56" s="289" t="s">
        <v>2</v>
      </c>
      <c r="G56" s="1599" t="s">
        <v>3</v>
      </c>
      <c r="H56" s="1600"/>
      <c r="I56" s="1601" t="s">
        <v>4</v>
      </c>
      <c r="J56" s="1602"/>
      <c r="K56" s="1596" t="s">
        <v>5</v>
      </c>
      <c r="L56" s="1597"/>
      <c r="M56" s="1597"/>
      <c r="N56" s="1598"/>
    </row>
    <row r="57" spans="1:14" ht="16.5" customHeight="1" thickBot="1">
      <c r="A57" s="1572" t="s">
        <v>128</v>
      </c>
      <c r="B57" s="1574" t="s">
        <v>6</v>
      </c>
      <c r="C57" s="1576" t="s">
        <v>7</v>
      </c>
      <c r="D57" s="1578" t="s">
        <v>28</v>
      </c>
      <c r="E57" s="1579"/>
      <c r="F57" s="1572" t="s">
        <v>8</v>
      </c>
      <c r="G57" s="1582" t="s">
        <v>189</v>
      </c>
      <c r="H57" s="1583"/>
      <c r="I57" s="1583"/>
      <c r="J57" s="1583"/>
      <c r="K57" s="1615" t="s">
        <v>190</v>
      </c>
      <c r="L57" s="1615"/>
      <c r="M57" s="1615"/>
      <c r="N57" s="1616"/>
    </row>
    <row r="58" spans="1:14" ht="18" customHeight="1" thickBot="1">
      <c r="A58" s="1573"/>
      <c r="B58" s="1575"/>
      <c r="C58" s="1577"/>
      <c r="D58" s="1580"/>
      <c r="E58" s="1581"/>
      <c r="F58" s="1573"/>
      <c r="G58" s="1617" t="s">
        <v>196</v>
      </c>
      <c r="H58" s="1618"/>
      <c r="I58" s="1617" t="s">
        <v>197</v>
      </c>
      <c r="J58" s="1618"/>
      <c r="K58" s="1617" t="s">
        <v>198</v>
      </c>
      <c r="L58" s="1618"/>
      <c r="M58" s="1617" t="s">
        <v>199</v>
      </c>
      <c r="N58" s="1619"/>
    </row>
    <row r="59" spans="1:14" s="1" customFormat="1" ht="18" customHeight="1" thickBot="1">
      <c r="A59" s="315"/>
      <c r="B59" s="294"/>
      <c r="C59" s="308"/>
      <c r="D59" s="316"/>
      <c r="E59" s="317"/>
      <c r="F59" s="308"/>
      <c r="G59" s="308" t="s">
        <v>9</v>
      </c>
      <c r="H59" s="308" t="s">
        <v>10</v>
      </c>
      <c r="I59" s="308" t="s">
        <v>9</v>
      </c>
      <c r="J59" s="309" t="s">
        <v>10</v>
      </c>
      <c r="K59" s="308" t="s">
        <v>9</v>
      </c>
      <c r="L59" s="308" t="s">
        <v>10</v>
      </c>
      <c r="M59" s="308" t="s">
        <v>9</v>
      </c>
      <c r="N59" s="309" t="s">
        <v>10</v>
      </c>
    </row>
    <row r="60" spans="1:14" ht="16.2" thickBot="1">
      <c r="A60" s="314">
        <v>1</v>
      </c>
      <c r="B60" s="1029" t="s">
        <v>620</v>
      </c>
      <c r="C60" s="1037">
        <v>5000</v>
      </c>
      <c r="D60" s="1041"/>
      <c r="E60" s="1040"/>
      <c r="F60" s="1037">
        <v>5000</v>
      </c>
      <c r="G60" s="1078"/>
      <c r="H60" s="1079"/>
      <c r="I60" s="980">
        <v>1</v>
      </c>
      <c r="J60" s="312">
        <f>F60/I60</f>
        <v>5000</v>
      </c>
      <c r="K60" s="973"/>
      <c r="L60" s="1079"/>
      <c r="M60" s="1048"/>
      <c r="N60" s="1081"/>
    </row>
    <row r="61" spans="1:14" ht="16.2" thickBot="1">
      <c r="A61" s="314">
        <v>2</v>
      </c>
      <c r="B61" s="1065" t="s">
        <v>621</v>
      </c>
      <c r="C61" s="1037">
        <v>5000</v>
      </c>
      <c r="D61" s="1041"/>
      <c r="E61" s="1040"/>
      <c r="F61" s="1037">
        <v>5000</v>
      </c>
      <c r="G61" s="1078"/>
      <c r="H61" s="1079"/>
      <c r="I61" s="980"/>
      <c r="J61" s="312"/>
      <c r="K61" s="973">
        <v>1</v>
      </c>
      <c r="L61" s="1079">
        <f t="shared" ref="L61:L65" si="5">F61/K61</f>
        <v>5000</v>
      </c>
      <c r="M61" s="1048"/>
      <c r="N61" s="1081"/>
    </row>
    <row r="62" spans="1:14" ht="16.2" thickBot="1">
      <c r="A62" s="314">
        <v>3</v>
      </c>
      <c r="B62" s="1029" t="s">
        <v>622</v>
      </c>
      <c r="C62" s="1037">
        <v>2000</v>
      </c>
      <c r="D62" s="1041"/>
      <c r="E62" s="1040"/>
      <c r="F62" s="1037">
        <v>2000</v>
      </c>
      <c r="G62" s="1078"/>
      <c r="H62" s="1079"/>
      <c r="I62" s="973">
        <v>1</v>
      </c>
      <c r="J62" s="312">
        <v>1000</v>
      </c>
      <c r="K62" s="973"/>
      <c r="L62" s="1079"/>
      <c r="M62" s="1048">
        <v>1</v>
      </c>
      <c r="N62" s="1083">
        <v>1000</v>
      </c>
    </row>
    <row r="63" spans="1:14" ht="16.2" thickBot="1">
      <c r="A63" s="314">
        <v>4</v>
      </c>
      <c r="B63" s="1030" t="s">
        <v>529</v>
      </c>
      <c r="C63" s="1043">
        <f>F63/D63</f>
        <v>312.5</v>
      </c>
      <c r="D63" s="1041">
        <v>32</v>
      </c>
      <c r="E63" s="1040" t="s">
        <v>54</v>
      </c>
      <c r="F63" s="1038">
        <v>10000</v>
      </c>
      <c r="G63" s="980">
        <v>8</v>
      </c>
      <c r="H63" s="1080">
        <f>C63*G63</f>
        <v>2500</v>
      </c>
      <c r="I63" s="973">
        <v>8</v>
      </c>
      <c r="J63" s="312">
        <f>C63*I63</f>
        <v>2500</v>
      </c>
      <c r="K63" s="973">
        <v>8</v>
      </c>
      <c r="L63" s="1080">
        <f>C63*K63</f>
        <v>2500</v>
      </c>
      <c r="M63" s="973">
        <v>8</v>
      </c>
      <c r="N63" s="1084">
        <f>C63*M63</f>
        <v>2500</v>
      </c>
    </row>
    <row r="64" spans="1:14" ht="16.2" thickBot="1">
      <c r="A64" s="314">
        <v>5</v>
      </c>
      <c r="B64" s="1031" t="s">
        <v>530</v>
      </c>
      <c r="C64" s="1043"/>
      <c r="D64" s="1042"/>
      <c r="E64" s="1040"/>
      <c r="F64" s="1039"/>
      <c r="G64" s="1078"/>
      <c r="H64" s="1079"/>
      <c r="I64" s="973"/>
      <c r="J64" s="312"/>
      <c r="K64" s="973"/>
      <c r="L64" s="1079"/>
      <c r="M64" s="973"/>
      <c r="N64" s="1081"/>
    </row>
    <row r="65" spans="1:15" ht="16.2" thickBot="1">
      <c r="A65" s="314">
        <v>6</v>
      </c>
      <c r="B65" s="1032" t="s">
        <v>531</v>
      </c>
      <c r="C65" s="1043"/>
      <c r="D65" s="1042"/>
      <c r="E65" s="1040"/>
      <c r="F65" s="1037">
        <v>5000</v>
      </c>
      <c r="G65" s="1078"/>
      <c r="H65" s="1079"/>
      <c r="I65" s="973"/>
      <c r="J65" s="312"/>
      <c r="K65" s="973">
        <v>1</v>
      </c>
      <c r="L65" s="1079">
        <f t="shared" si="5"/>
        <v>5000</v>
      </c>
      <c r="M65" s="973"/>
      <c r="N65" s="1081"/>
    </row>
    <row r="66" spans="1:15" ht="16.2" thickBot="1">
      <c r="A66" s="314">
        <v>7</v>
      </c>
      <c r="B66" s="1032" t="s">
        <v>532</v>
      </c>
      <c r="C66" s="1043"/>
      <c r="D66" s="1042"/>
      <c r="E66" s="1040"/>
      <c r="F66" s="1037">
        <v>20000</v>
      </c>
      <c r="G66" s="1078"/>
      <c r="H66" s="1079"/>
      <c r="I66" s="980">
        <v>1</v>
      </c>
      <c r="J66" s="312">
        <f t="shared" ref="J66:J67" si="6">F66/I66</f>
        <v>20000</v>
      </c>
      <c r="K66" s="973"/>
      <c r="L66" s="1079"/>
      <c r="M66" s="973"/>
      <c r="N66" s="1081"/>
    </row>
    <row r="67" spans="1:15" ht="16.2" thickBot="1">
      <c r="A67" s="314">
        <v>8</v>
      </c>
      <c r="B67" s="1032" t="s">
        <v>533</v>
      </c>
      <c r="C67" s="1043"/>
      <c r="D67" s="1042"/>
      <c r="E67" s="1040"/>
      <c r="F67" s="1037">
        <v>35000</v>
      </c>
      <c r="G67" s="1078"/>
      <c r="H67" s="1079"/>
      <c r="I67" s="980">
        <v>1</v>
      </c>
      <c r="J67" s="312">
        <f t="shared" si="6"/>
        <v>35000</v>
      </c>
      <c r="K67" s="973"/>
      <c r="L67" s="1079"/>
      <c r="M67" s="973"/>
      <c r="N67" s="1081"/>
    </row>
    <row r="68" spans="1:15" ht="16.2" thickBot="1">
      <c r="A68" s="314">
        <v>9</v>
      </c>
      <c r="B68" s="1032" t="s">
        <v>623</v>
      </c>
      <c r="C68" s="1043"/>
      <c r="D68" s="1042"/>
      <c r="E68" s="1040"/>
      <c r="F68" s="1037">
        <v>5000</v>
      </c>
      <c r="G68" s="1078"/>
      <c r="H68" s="1079"/>
      <c r="I68" s="973">
        <v>1</v>
      </c>
      <c r="J68" s="312">
        <v>2500</v>
      </c>
      <c r="K68" s="973"/>
      <c r="L68" s="1079"/>
      <c r="M68" s="973">
        <v>1</v>
      </c>
      <c r="N68" s="1083">
        <v>2500</v>
      </c>
    </row>
    <row r="69" spans="1:15" ht="16.2" thickBot="1">
      <c r="A69" s="314">
        <v>10</v>
      </c>
      <c r="B69" s="1032" t="s">
        <v>534</v>
      </c>
      <c r="C69" s="1043"/>
      <c r="D69" s="1042"/>
      <c r="E69" s="1040"/>
      <c r="F69" s="1038">
        <v>3000</v>
      </c>
      <c r="G69" s="1078"/>
      <c r="H69" s="1079"/>
      <c r="I69" s="973">
        <v>1</v>
      </c>
      <c r="J69" s="312">
        <v>1500</v>
      </c>
      <c r="K69" s="973"/>
      <c r="L69" s="1079"/>
      <c r="M69" s="973">
        <v>1</v>
      </c>
      <c r="N69" s="1083">
        <v>1500</v>
      </c>
    </row>
    <row r="70" spans="1:15" ht="16.2" thickBot="1">
      <c r="A70" s="296"/>
      <c r="B70" s="290"/>
      <c r="C70" s="297"/>
      <c r="D70" s="298"/>
      <c r="E70" s="291"/>
      <c r="F70" s="295"/>
      <c r="G70" s="291"/>
      <c r="H70" s="291"/>
      <c r="I70" s="298"/>
      <c r="J70" s="295"/>
      <c r="K70" s="291"/>
      <c r="L70" s="291"/>
      <c r="M70" s="298"/>
      <c r="N70" s="295"/>
    </row>
    <row r="71" spans="1:15" ht="16.2" thickBot="1">
      <c r="A71" s="296"/>
      <c r="B71" s="290"/>
      <c r="C71" s="297"/>
      <c r="D71" s="298"/>
      <c r="E71" s="291"/>
      <c r="F71" s="295"/>
      <c r="G71" s="291"/>
      <c r="H71" s="291"/>
      <c r="I71" s="298"/>
      <c r="J71" s="295"/>
      <c r="K71" s="291"/>
      <c r="L71" s="291"/>
      <c r="M71" s="291"/>
      <c r="N71" s="297"/>
    </row>
    <row r="72" spans="1:15" ht="16.2" thickBot="1">
      <c r="A72" s="318"/>
      <c r="B72" s="292"/>
      <c r="C72" s="319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300"/>
    </row>
    <row r="73" spans="1:15" ht="16.2" thickBot="1">
      <c r="A73" s="320" t="s">
        <v>16</v>
      </c>
      <c r="B73" s="321"/>
      <c r="C73" s="322"/>
      <c r="D73" s="321"/>
      <c r="E73" s="321"/>
      <c r="F73" s="323">
        <f>SUM(F60:F72)</f>
        <v>90000</v>
      </c>
      <c r="G73" s="303"/>
      <c r="H73" s="324">
        <f>SUM(H60:H72)</f>
        <v>2500</v>
      </c>
      <c r="I73" s="304"/>
      <c r="J73" s="324">
        <f>SUM(J60:J72)</f>
        <v>67500</v>
      </c>
      <c r="K73" s="304"/>
      <c r="L73" s="324">
        <f>SUM(L60:L72)</f>
        <v>12500</v>
      </c>
      <c r="M73" s="304"/>
      <c r="N73" s="325">
        <f>SUM(N60:N72)</f>
        <v>7500</v>
      </c>
      <c r="O73" s="1082"/>
    </row>
    <row r="74" spans="1:15" ht="15.75" customHeight="1">
      <c r="A74" s="1603"/>
      <c r="B74" s="1604"/>
      <c r="C74" s="1604"/>
      <c r="D74" s="1604"/>
      <c r="E74" s="1604"/>
      <c r="F74" s="1604"/>
      <c r="G74" s="1604"/>
      <c r="H74" s="1604"/>
      <c r="I74" s="1604"/>
      <c r="J74" s="1604"/>
      <c r="K74" s="1604"/>
      <c r="L74" s="1604"/>
      <c r="M74" s="1604"/>
      <c r="N74" s="1605"/>
    </row>
    <row r="75" spans="1:15" ht="15.75" customHeight="1">
      <c r="A75" s="1603" t="s">
        <v>191</v>
      </c>
      <c r="B75" s="1604"/>
      <c r="C75" s="1604"/>
      <c r="D75" s="1604"/>
      <c r="E75" s="1604"/>
      <c r="F75" s="1604"/>
      <c r="G75" s="1604"/>
      <c r="H75" s="1604"/>
      <c r="I75" s="1604"/>
      <c r="J75" s="1604"/>
      <c r="K75" s="1604"/>
      <c r="L75" s="1604"/>
      <c r="M75" s="1604"/>
      <c r="N75" s="1605"/>
    </row>
    <row r="76" spans="1:15" ht="15.6">
      <c r="A76" s="1606" t="s">
        <v>201</v>
      </c>
      <c r="B76" s="1607"/>
      <c r="C76" s="1607"/>
      <c r="D76" s="1607"/>
      <c r="E76" s="1607"/>
      <c r="F76" s="1607"/>
      <c r="G76" s="1607"/>
      <c r="H76" s="1607"/>
      <c r="I76" s="1607"/>
      <c r="J76" s="1607"/>
      <c r="K76" s="1607"/>
      <c r="L76" s="1607"/>
      <c r="M76" s="1607"/>
      <c r="N76" s="1608"/>
    </row>
    <row r="77" spans="1:15" ht="30" customHeight="1">
      <c r="A77" s="1609" t="s">
        <v>503</v>
      </c>
      <c r="B77" s="1610"/>
      <c r="C77" s="1610"/>
      <c r="D77" s="1610"/>
      <c r="E77" s="1610"/>
      <c r="F77" s="1610"/>
      <c r="G77" s="1610"/>
      <c r="H77" s="1610"/>
      <c r="I77" s="1610"/>
      <c r="J77" s="1610"/>
      <c r="K77" s="1610"/>
      <c r="L77" s="1610"/>
      <c r="M77" s="1610"/>
      <c r="N77" s="1611"/>
    </row>
    <row r="78" spans="1:15" ht="15.75" customHeight="1" thickBot="1">
      <c r="A78" s="1612" t="s">
        <v>194</v>
      </c>
      <c r="B78" s="1613"/>
      <c r="C78" s="1613"/>
      <c r="D78" s="1613"/>
      <c r="E78" s="1613"/>
      <c r="F78" s="1613"/>
      <c r="G78" s="1613"/>
      <c r="H78" s="1613"/>
      <c r="I78" s="1613"/>
      <c r="J78" s="1613"/>
      <c r="K78" s="1613"/>
      <c r="L78" s="1613"/>
      <c r="M78" s="1613"/>
      <c r="N78" s="1614"/>
    </row>
    <row r="79" spans="1:15" ht="15">
      <c r="A79" s="299" t="s">
        <v>195</v>
      </c>
    </row>
    <row r="80" spans="1:15" ht="15.6">
      <c r="A80" s="288"/>
    </row>
  </sheetData>
  <mergeCells count="51">
    <mergeCell ref="A76:N76"/>
    <mergeCell ref="A77:N77"/>
    <mergeCell ref="A78:N78"/>
    <mergeCell ref="K55:N55"/>
    <mergeCell ref="A56:E56"/>
    <mergeCell ref="G56:H56"/>
    <mergeCell ref="K56:N56"/>
    <mergeCell ref="A74:N74"/>
    <mergeCell ref="A75:N75"/>
    <mergeCell ref="K57:N57"/>
    <mergeCell ref="G58:H58"/>
    <mergeCell ref="I58:J58"/>
    <mergeCell ref="K58:L58"/>
    <mergeCell ref="M58:N58"/>
    <mergeCell ref="I56:J56"/>
    <mergeCell ref="A57:A58"/>
    <mergeCell ref="A51:N51"/>
    <mergeCell ref="A52:N52"/>
    <mergeCell ref="A54:N54"/>
    <mergeCell ref="A55:E55"/>
    <mergeCell ref="F55:J55"/>
    <mergeCell ref="B57:B58"/>
    <mergeCell ref="C57:C58"/>
    <mergeCell ref="D57:E58"/>
    <mergeCell ref="F57:F58"/>
    <mergeCell ref="G57:J57"/>
    <mergeCell ref="A41:N41"/>
    <mergeCell ref="A42:N42"/>
    <mergeCell ref="A43:N43"/>
    <mergeCell ref="A44:N44"/>
    <mergeCell ref="K7:N7"/>
    <mergeCell ref="G8:H8"/>
    <mergeCell ref="I8:J8"/>
    <mergeCell ref="K8:L8"/>
    <mergeCell ref="M8:N8"/>
    <mergeCell ref="A1:N1"/>
    <mergeCell ref="A2:N2"/>
    <mergeCell ref="A4:N4"/>
    <mergeCell ref="A7:A8"/>
    <mergeCell ref="B7:B8"/>
    <mergeCell ref="C7:C8"/>
    <mergeCell ref="D7:E8"/>
    <mergeCell ref="F7:F8"/>
    <mergeCell ref="G7:J7"/>
    <mergeCell ref="A5:E5"/>
    <mergeCell ref="A6:E6"/>
    <mergeCell ref="F5:J5"/>
    <mergeCell ref="K5:N5"/>
    <mergeCell ref="K6:N6"/>
    <mergeCell ref="G6:H6"/>
    <mergeCell ref="I6:J6"/>
  </mergeCells>
  <pageMargins left="0.7" right="0.7" top="0.75" bottom="0.75" header="0.3" footer="0.3"/>
  <pageSetup paperSize="5" scale="90" orientation="landscape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O96"/>
  <sheetViews>
    <sheetView topLeftCell="A74" workbookViewId="0">
      <selection activeCell="L34" sqref="L34"/>
    </sheetView>
  </sheetViews>
  <sheetFormatPr defaultColWidth="9.109375" defaultRowHeight="14.4"/>
  <cols>
    <col min="1" max="1" width="7.33203125" style="1" customWidth="1"/>
    <col min="2" max="2" width="34.109375" style="1" customWidth="1"/>
    <col min="3" max="3" width="14.33203125" style="1" customWidth="1"/>
    <col min="4" max="5" width="6.5546875" style="1" customWidth="1"/>
    <col min="6" max="6" width="14" style="1" customWidth="1"/>
    <col min="7" max="7" width="8.33203125" style="1" customWidth="1"/>
    <col min="8" max="8" width="13.109375" style="1" customWidth="1"/>
    <col min="9" max="9" width="8.33203125" style="1" customWidth="1"/>
    <col min="10" max="10" width="12.6640625" style="1" customWidth="1"/>
    <col min="11" max="11" width="8.88671875" style="1" customWidth="1"/>
    <col min="12" max="12" width="11.88671875" style="1" customWidth="1"/>
    <col min="13" max="13" width="8.44140625" style="1" customWidth="1"/>
    <col min="14" max="14" width="13.33203125" style="1" customWidth="1"/>
    <col min="15" max="15" width="12.33203125" style="1" customWidth="1"/>
    <col min="16" max="16" width="10.33203125" style="1" customWidth="1"/>
    <col min="17" max="16384" width="9.109375" style="1"/>
  </cols>
  <sheetData>
    <row r="1" spans="1:15" ht="9.15" customHeight="1">
      <c r="A1" s="2273" t="s">
        <v>377</v>
      </c>
      <c r="B1" s="2273"/>
      <c r="C1" s="2273"/>
      <c r="D1" s="2273"/>
      <c r="E1" s="2273"/>
      <c r="F1" s="2273"/>
      <c r="G1" s="2273"/>
      <c r="H1" s="2273"/>
      <c r="I1" s="2273"/>
      <c r="J1" s="2273"/>
      <c r="K1" s="2273"/>
      <c r="L1" s="2273"/>
      <c r="M1" s="2273"/>
      <c r="N1" s="2273"/>
    </row>
    <row r="2" spans="1:15" ht="15.75" customHeight="1">
      <c r="A2" s="2274" t="s">
        <v>19</v>
      </c>
      <c r="B2" s="2274"/>
      <c r="C2" s="2274"/>
      <c r="D2" s="2274"/>
      <c r="E2" s="2274"/>
      <c r="F2" s="2274"/>
      <c r="G2" s="2274"/>
      <c r="H2" s="2274"/>
      <c r="I2" s="2274"/>
      <c r="J2" s="2274"/>
      <c r="K2" s="2274"/>
      <c r="L2" s="2274"/>
      <c r="M2" s="2274"/>
      <c r="N2" s="2274"/>
    </row>
    <row r="3" spans="1:15" ht="15.75" customHeight="1">
      <c r="A3" s="2274" t="s">
        <v>378</v>
      </c>
      <c r="B3" s="2274"/>
      <c r="C3" s="2274"/>
      <c r="D3" s="2274"/>
      <c r="E3" s="2274"/>
      <c r="F3" s="2274"/>
      <c r="G3" s="2274"/>
      <c r="H3" s="2274"/>
      <c r="I3" s="2274"/>
      <c r="J3" s="2274"/>
      <c r="K3" s="2274"/>
      <c r="L3" s="2274"/>
      <c r="M3" s="2274"/>
      <c r="N3" s="2274"/>
      <c r="O3" s="932"/>
    </row>
    <row r="4" spans="1:15" ht="9.15" customHeight="1">
      <c r="A4" s="2286"/>
      <c r="B4" s="2286"/>
      <c r="C4" s="2286"/>
      <c r="D4" s="2286"/>
      <c r="E4" s="2286"/>
      <c r="F4" s="2286"/>
      <c r="G4" s="2286"/>
      <c r="H4" s="2286"/>
      <c r="I4" s="2286"/>
      <c r="J4" s="2286"/>
      <c r="K4" s="2286"/>
      <c r="L4" s="2286"/>
      <c r="M4" s="2286"/>
      <c r="N4" s="2286"/>
      <c r="O4" s="932"/>
    </row>
    <row r="5" spans="1:15">
      <c r="A5" s="2287" t="s">
        <v>1085</v>
      </c>
      <c r="B5" s="2287"/>
      <c r="C5" s="2287"/>
      <c r="D5" s="2287"/>
      <c r="E5" s="2287"/>
      <c r="F5" s="2287"/>
      <c r="G5" s="2287"/>
      <c r="H5" s="2287"/>
      <c r="I5" s="2287"/>
      <c r="J5" s="2287"/>
      <c r="K5" s="2287"/>
      <c r="L5" s="2287"/>
      <c r="M5" s="2287"/>
      <c r="N5" s="2287"/>
      <c r="O5" s="932"/>
    </row>
    <row r="6" spans="1:15" ht="13.95" customHeight="1">
      <c r="A6" s="2281" t="s">
        <v>125</v>
      </c>
      <c r="B6" s="2281"/>
      <c r="C6" s="2281"/>
      <c r="D6" s="2281"/>
      <c r="E6" s="2281"/>
      <c r="F6" s="2281" t="s">
        <v>1086</v>
      </c>
      <c r="G6" s="2281"/>
      <c r="H6" s="2281"/>
      <c r="I6" s="2281"/>
      <c r="J6" s="2281"/>
      <c r="K6" s="2281" t="s">
        <v>379</v>
      </c>
      <c r="L6" s="2281"/>
      <c r="M6" s="2281"/>
      <c r="N6" s="2281"/>
      <c r="O6" s="932"/>
    </row>
    <row r="7" spans="1:15" ht="17.25" customHeight="1">
      <c r="A7" s="2280" t="s">
        <v>380</v>
      </c>
      <c r="B7" s="2280"/>
      <c r="C7" s="2280"/>
      <c r="D7" s="2280"/>
      <c r="E7" s="2280"/>
      <c r="F7" s="934" t="s">
        <v>2</v>
      </c>
      <c r="G7" s="2281" t="s">
        <v>3</v>
      </c>
      <c r="H7" s="2281"/>
      <c r="I7" s="2281" t="s">
        <v>4</v>
      </c>
      <c r="J7" s="2281"/>
      <c r="K7" s="2281" t="s">
        <v>381</v>
      </c>
      <c r="L7" s="2281"/>
      <c r="M7" s="2281"/>
      <c r="N7" s="2281"/>
      <c r="O7" s="932"/>
    </row>
    <row r="8" spans="1:15" ht="12.9" customHeight="1">
      <c r="A8" s="935"/>
      <c r="B8" s="935"/>
      <c r="C8" s="935"/>
      <c r="D8" s="2282"/>
      <c r="E8" s="2282"/>
      <c r="F8" s="936"/>
      <c r="G8" s="2283" t="s">
        <v>129</v>
      </c>
      <c r="H8" s="2283"/>
      <c r="I8" s="2283"/>
      <c r="J8" s="2283"/>
      <c r="K8" s="2283"/>
      <c r="L8" s="2283"/>
      <c r="M8" s="2283"/>
      <c r="N8" s="2283"/>
      <c r="O8" s="932"/>
    </row>
    <row r="9" spans="1:15" ht="12.9" customHeight="1">
      <c r="A9" s="937" t="s">
        <v>128</v>
      </c>
      <c r="B9" s="937" t="s">
        <v>6</v>
      </c>
      <c r="C9" s="937" t="s">
        <v>7</v>
      </c>
      <c r="D9" s="2284" t="s">
        <v>28</v>
      </c>
      <c r="E9" s="2284"/>
      <c r="F9" s="936" t="s">
        <v>8</v>
      </c>
      <c r="G9" s="2285" t="s">
        <v>382</v>
      </c>
      <c r="H9" s="2285"/>
      <c r="I9" s="2285" t="s">
        <v>383</v>
      </c>
      <c r="J9" s="2285"/>
      <c r="K9" s="2285" t="s">
        <v>384</v>
      </c>
      <c r="L9" s="2285"/>
      <c r="M9" s="2285" t="s">
        <v>385</v>
      </c>
      <c r="N9" s="2285"/>
      <c r="O9" s="932"/>
    </row>
    <row r="10" spans="1:15">
      <c r="A10" s="938"/>
      <c r="B10" s="938"/>
      <c r="C10" s="938"/>
      <c r="D10" s="2279"/>
      <c r="E10" s="2279"/>
      <c r="F10" s="939"/>
      <c r="G10" s="940" t="s">
        <v>28</v>
      </c>
      <c r="H10" s="940" t="s">
        <v>10</v>
      </c>
      <c r="I10" s="940" t="s">
        <v>28</v>
      </c>
      <c r="J10" s="940" t="s">
        <v>10</v>
      </c>
      <c r="K10" s="940" t="s">
        <v>28</v>
      </c>
      <c r="L10" s="940" t="s">
        <v>10</v>
      </c>
      <c r="M10" s="940" t="s">
        <v>28</v>
      </c>
      <c r="N10" s="940" t="s">
        <v>10</v>
      </c>
      <c r="O10" s="932"/>
    </row>
    <row r="11" spans="1:15">
      <c r="A11" s="941">
        <v>1</v>
      </c>
      <c r="B11" s="1291" t="s">
        <v>1087</v>
      </c>
      <c r="C11" s="942">
        <f>F11/D11</f>
        <v>3500</v>
      </c>
      <c r="D11" s="1193">
        <v>4</v>
      </c>
      <c r="E11" s="1053" t="s">
        <v>13</v>
      </c>
      <c r="F11" s="1350">
        <v>14000</v>
      </c>
      <c r="G11" s="1166">
        <v>1</v>
      </c>
      <c r="H11" s="942">
        <f>C11*G11</f>
        <v>3500</v>
      </c>
      <c r="I11" s="1166">
        <v>1</v>
      </c>
      <c r="J11" s="942">
        <f>C11*I11</f>
        <v>3500</v>
      </c>
      <c r="K11" s="1166">
        <v>1</v>
      </c>
      <c r="L11" s="943">
        <f>C11*K11</f>
        <v>3500</v>
      </c>
      <c r="M11" s="1166">
        <v>1</v>
      </c>
      <c r="N11" s="943">
        <f>C11*M11</f>
        <v>3500</v>
      </c>
      <c r="O11" s="944"/>
    </row>
    <row r="12" spans="1:15" ht="13.95" customHeight="1">
      <c r="A12" s="941">
        <v>2</v>
      </c>
      <c r="B12" s="1291" t="s">
        <v>1088</v>
      </c>
      <c r="C12" s="942">
        <f t="shared" ref="C12:C30" si="0">F12/D12</f>
        <v>12000</v>
      </c>
      <c r="D12" s="1193">
        <v>1</v>
      </c>
      <c r="E12" s="1053" t="s">
        <v>13</v>
      </c>
      <c r="F12" s="1350">
        <v>12000</v>
      </c>
      <c r="G12" s="1166"/>
      <c r="H12" s="942">
        <f t="shared" ref="H12:H30" si="1">C12*G12</f>
        <v>0</v>
      </c>
      <c r="I12" s="1166"/>
      <c r="J12" s="942">
        <f t="shared" ref="J12:J30" si="2">C12*I12</f>
        <v>0</v>
      </c>
      <c r="K12" s="1166">
        <v>1</v>
      </c>
      <c r="L12" s="943">
        <f t="shared" ref="L12:L30" si="3">C12*K12</f>
        <v>12000</v>
      </c>
      <c r="M12" s="1166"/>
      <c r="N12" s="943">
        <f t="shared" ref="N12:N30" si="4">C12*M12</f>
        <v>0</v>
      </c>
      <c r="O12" s="944"/>
    </row>
    <row r="13" spans="1:15" ht="16.649999999999999" customHeight="1">
      <c r="A13" s="941">
        <v>3</v>
      </c>
      <c r="B13" s="1348" t="s">
        <v>319</v>
      </c>
      <c r="C13" s="942">
        <f t="shared" si="0"/>
        <v>1000</v>
      </c>
      <c r="D13" s="1352">
        <v>10</v>
      </c>
      <c r="E13" s="1053" t="s">
        <v>13</v>
      </c>
      <c r="F13" s="1350">
        <v>10000</v>
      </c>
      <c r="G13" s="1166">
        <v>3</v>
      </c>
      <c r="H13" s="942">
        <f t="shared" si="1"/>
        <v>3000</v>
      </c>
      <c r="I13" s="940">
        <v>3</v>
      </c>
      <c r="J13" s="942">
        <f t="shared" si="2"/>
        <v>3000</v>
      </c>
      <c r="K13" s="940">
        <v>3</v>
      </c>
      <c r="L13" s="943">
        <f t="shared" si="3"/>
        <v>3000</v>
      </c>
      <c r="M13" s="1166">
        <v>1</v>
      </c>
      <c r="N13" s="943">
        <f t="shared" si="4"/>
        <v>1000</v>
      </c>
      <c r="O13" s="944"/>
    </row>
    <row r="14" spans="1:15">
      <c r="A14" s="941">
        <v>4</v>
      </c>
      <c r="B14" s="1348" t="s">
        <v>146</v>
      </c>
      <c r="C14" s="942">
        <f t="shared" si="0"/>
        <v>30</v>
      </c>
      <c r="D14" s="1353">
        <v>20</v>
      </c>
      <c r="E14" s="1053" t="s">
        <v>13</v>
      </c>
      <c r="F14" s="1350">
        <v>600</v>
      </c>
      <c r="G14" s="1166">
        <v>5</v>
      </c>
      <c r="H14" s="942">
        <f t="shared" si="1"/>
        <v>150</v>
      </c>
      <c r="I14" s="1166">
        <v>5</v>
      </c>
      <c r="J14" s="942">
        <f t="shared" si="2"/>
        <v>150</v>
      </c>
      <c r="K14" s="1166">
        <v>5</v>
      </c>
      <c r="L14" s="943">
        <f t="shared" si="3"/>
        <v>150</v>
      </c>
      <c r="M14" s="1166">
        <v>5</v>
      </c>
      <c r="N14" s="943">
        <f t="shared" si="4"/>
        <v>150</v>
      </c>
      <c r="O14" s="944"/>
    </row>
    <row r="15" spans="1:15" ht="15.75" customHeight="1">
      <c r="A15" s="941">
        <v>5</v>
      </c>
      <c r="B15" s="1348" t="s">
        <v>361</v>
      </c>
      <c r="C15" s="942">
        <f t="shared" si="0"/>
        <v>45</v>
      </c>
      <c r="D15" s="1353">
        <v>15</v>
      </c>
      <c r="E15" s="1053" t="s">
        <v>13</v>
      </c>
      <c r="F15" s="1350">
        <v>675</v>
      </c>
      <c r="G15" s="1354"/>
      <c r="H15" s="942">
        <f t="shared" si="1"/>
        <v>0</v>
      </c>
      <c r="I15" s="1134">
        <v>7</v>
      </c>
      <c r="J15" s="942">
        <f t="shared" si="2"/>
        <v>315</v>
      </c>
      <c r="K15" s="1166"/>
      <c r="L15" s="943">
        <f t="shared" si="3"/>
        <v>0</v>
      </c>
      <c r="M15" s="1166">
        <v>8</v>
      </c>
      <c r="N15" s="943">
        <f t="shared" si="4"/>
        <v>360</v>
      </c>
      <c r="O15" s="944"/>
    </row>
    <row r="16" spans="1:15" ht="17.7" customHeight="1">
      <c r="A16" s="941">
        <v>6</v>
      </c>
      <c r="B16" s="1348" t="s">
        <v>1089</v>
      </c>
      <c r="C16" s="942">
        <f t="shared" si="0"/>
        <v>185</v>
      </c>
      <c r="D16" s="1353">
        <v>60</v>
      </c>
      <c r="E16" s="1053" t="s">
        <v>34</v>
      </c>
      <c r="F16" s="1350">
        <v>11100</v>
      </c>
      <c r="G16" s="1279">
        <v>20</v>
      </c>
      <c r="H16" s="942">
        <f t="shared" si="1"/>
        <v>3700</v>
      </c>
      <c r="I16" s="1166">
        <v>10</v>
      </c>
      <c r="J16" s="942">
        <f t="shared" si="2"/>
        <v>1850</v>
      </c>
      <c r="K16" s="1134">
        <v>10</v>
      </c>
      <c r="L16" s="943">
        <f t="shared" si="3"/>
        <v>1850</v>
      </c>
      <c r="M16" s="1166">
        <v>20</v>
      </c>
      <c r="N16" s="943">
        <f t="shared" si="4"/>
        <v>3700</v>
      </c>
      <c r="O16" s="944"/>
    </row>
    <row r="17" spans="1:15">
      <c r="A17" s="941">
        <v>7</v>
      </c>
      <c r="B17" s="1348" t="s">
        <v>1090</v>
      </c>
      <c r="C17" s="942">
        <f t="shared" si="0"/>
        <v>180</v>
      </c>
      <c r="D17" s="1353">
        <v>30</v>
      </c>
      <c r="E17" s="1053" t="s">
        <v>34</v>
      </c>
      <c r="F17" s="1350">
        <v>5400</v>
      </c>
      <c r="G17" s="1141">
        <v>10</v>
      </c>
      <c r="H17" s="942">
        <f t="shared" si="1"/>
        <v>1800</v>
      </c>
      <c r="I17" s="1134">
        <v>5</v>
      </c>
      <c r="J17" s="942">
        <f t="shared" si="2"/>
        <v>900</v>
      </c>
      <c r="K17" s="1141">
        <v>10</v>
      </c>
      <c r="L17" s="943">
        <f t="shared" si="3"/>
        <v>1800</v>
      </c>
      <c r="M17" s="1355">
        <v>5</v>
      </c>
      <c r="N17" s="943">
        <f t="shared" si="4"/>
        <v>900</v>
      </c>
      <c r="O17" s="944"/>
    </row>
    <row r="18" spans="1:15">
      <c r="A18" s="941">
        <v>8</v>
      </c>
      <c r="B18" s="1348" t="s">
        <v>1091</v>
      </c>
      <c r="C18" s="942">
        <f t="shared" si="0"/>
        <v>200</v>
      </c>
      <c r="D18" s="1353">
        <v>4</v>
      </c>
      <c r="E18" s="1053" t="s">
        <v>122</v>
      </c>
      <c r="F18" s="1350">
        <v>800</v>
      </c>
      <c r="G18" s="1134">
        <v>1</v>
      </c>
      <c r="H18" s="942">
        <f t="shared" si="1"/>
        <v>200</v>
      </c>
      <c r="I18" s="1134">
        <v>1</v>
      </c>
      <c r="J18" s="942">
        <f t="shared" si="2"/>
        <v>200</v>
      </c>
      <c r="K18" s="1134">
        <v>1</v>
      </c>
      <c r="L18" s="943">
        <f t="shared" si="3"/>
        <v>200</v>
      </c>
      <c r="M18" s="1134">
        <v>1</v>
      </c>
      <c r="N18" s="943">
        <f t="shared" si="4"/>
        <v>200</v>
      </c>
      <c r="O18" s="944"/>
    </row>
    <row r="19" spans="1:15">
      <c r="A19" s="941">
        <v>9</v>
      </c>
      <c r="B19" s="1348" t="s">
        <v>301</v>
      </c>
      <c r="C19" s="942">
        <f t="shared" si="0"/>
        <v>50</v>
      </c>
      <c r="D19" s="1353">
        <v>10</v>
      </c>
      <c r="E19" s="1053" t="s">
        <v>13</v>
      </c>
      <c r="F19" s="1350">
        <v>500</v>
      </c>
      <c r="G19" s="1134">
        <v>3</v>
      </c>
      <c r="H19" s="942">
        <f t="shared" si="1"/>
        <v>150</v>
      </c>
      <c r="I19" s="1134">
        <v>2</v>
      </c>
      <c r="J19" s="942">
        <f t="shared" si="2"/>
        <v>100</v>
      </c>
      <c r="K19" s="1134">
        <v>3</v>
      </c>
      <c r="L19" s="943">
        <f t="shared" si="3"/>
        <v>150</v>
      </c>
      <c r="M19" s="1134">
        <v>2</v>
      </c>
      <c r="N19" s="943">
        <f t="shared" si="4"/>
        <v>100</v>
      </c>
      <c r="O19" s="944"/>
    </row>
    <row r="20" spans="1:15">
      <c r="A20" s="941">
        <v>10</v>
      </c>
      <c r="B20" s="1348" t="s">
        <v>511</v>
      </c>
      <c r="C20" s="942">
        <f t="shared" si="0"/>
        <v>50</v>
      </c>
      <c r="D20" s="1353">
        <v>2</v>
      </c>
      <c r="E20" s="1053" t="s">
        <v>13</v>
      </c>
      <c r="F20" s="1350">
        <v>100</v>
      </c>
      <c r="G20" s="1141">
        <v>1</v>
      </c>
      <c r="H20" s="942">
        <f t="shared" si="1"/>
        <v>50</v>
      </c>
      <c r="I20" s="1141"/>
      <c r="J20" s="942">
        <f t="shared" si="2"/>
        <v>0</v>
      </c>
      <c r="K20" s="1134">
        <v>1</v>
      </c>
      <c r="L20" s="943">
        <f t="shared" si="3"/>
        <v>50</v>
      </c>
      <c r="M20" s="1166"/>
      <c r="N20" s="943">
        <f t="shared" si="4"/>
        <v>0</v>
      </c>
      <c r="O20" s="944"/>
    </row>
    <row r="21" spans="1:15">
      <c r="A21" s="941">
        <v>11</v>
      </c>
      <c r="B21" s="1348" t="s">
        <v>1092</v>
      </c>
      <c r="C21" s="942">
        <f t="shared" si="0"/>
        <v>250</v>
      </c>
      <c r="D21" s="1353">
        <v>4</v>
      </c>
      <c r="E21" s="1053" t="s">
        <v>122</v>
      </c>
      <c r="F21" s="1350">
        <v>1000</v>
      </c>
      <c r="G21" s="1141">
        <v>1</v>
      </c>
      <c r="H21" s="942">
        <f t="shared" si="1"/>
        <v>250</v>
      </c>
      <c r="I21" s="1141">
        <v>1</v>
      </c>
      <c r="J21" s="942">
        <f t="shared" si="2"/>
        <v>250</v>
      </c>
      <c r="K21" s="1134">
        <v>1</v>
      </c>
      <c r="L21" s="943">
        <f t="shared" si="3"/>
        <v>250</v>
      </c>
      <c r="M21" s="1356">
        <v>1</v>
      </c>
      <c r="N21" s="943">
        <f t="shared" si="4"/>
        <v>250</v>
      </c>
      <c r="O21" s="944"/>
    </row>
    <row r="22" spans="1:15">
      <c r="A22" s="941">
        <v>12</v>
      </c>
      <c r="B22" s="1348" t="s">
        <v>1093</v>
      </c>
      <c r="C22" s="942">
        <f t="shared" si="0"/>
        <v>30</v>
      </c>
      <c r="D22" s="1353">
        <v>4</v>
      </c>
      <c r="E22" s="1053" t="s">
        <v>13</v>
      </c>
      <c r="F22" s="1350">
        <v>120</v>
      </c>
      <c r="G22" s="1141">
        <v>1</v>
      </c>
      <c r="H22" s="942">
        <f t="shared" si="1"/>
        <v>30</v>
      </c>
      <c r="I22" s="1141">
        <v>1</v>
      </c>
      <c r="J22" s="942">
        <f t="shared" si="2"/>
        <v>30</v>
      </c>
      <c r="K22" s="1134">
        <v>1</v>
      </c>
      <c r="L22" s="943">
        <f t="shared" si="3"/>
        <v>30</v>
      </c>
      <c r="M22" s="1167">
        <v>1</v>
      </c>
      <c r="N22" s="943">
        <f t="shared" si="4"/>
        <v>30</v>
      </c>
      <c r="O22" s="944"/>
    </row>
    <row r="23" spans="1:15">
      <c r="A23" s="941">
        <v>13</v>
      </c>
      <c r="B23" s="1348" t="s">
        <v>1094</v>
      </c>
      <c r="C23" s="942">
        <f t="shared" si="0"/>
        <v>150</v>
      </c>
      <c r="D23" s="1353">
        <v>4</v>
      </c>
      <c r="E23" s="1053" t="s">
        <v>122</v>
      </c>
      <c r="F23" s="1350">
        <v>600</v>
      </c>
      <c r="G23" s="1141">
        <v>1</v>
      </c>
      <c r="H23" s="942">
        <f t="shared" si="1"/>
        <v>150</v>
      </c>
      <c r="I23" s="1134">
        <v>1</v>
      </c>
      <c r="J23" s="942">
        <f t="shared" si="2"/>
        <v>150</v>
      </c>
      <c r="K23" s="1134">
        <v>1</v>
      </c>
      <c r="L23" s="943">
        <f t="shared" si="3"/>
        <v>150</v>
      </c>
      <c r="M23" s="1134">
        <v>1</v>
      </c>
      <c r="N23" s="943">
        <f t="shared" si="4"/>
        <v>150</v>
      </c>
      <c r="O23" s="944"/>
    </row>
    <row r="24" spans="1:15">
      <c r="A24" s="941">
        <v>14</v>
      </c>
      <c r="B24" s="1348" t="s">
        <v>1095</v>
      </c>
      <c r="C24" s="942">
        <f t="shared" si="0"/>
        <v>30</v>
      </c>
      <c r="D24" s="1353">
        <v>4</v>
      </c>
      <c r="E24" s="1053" t="s">
        <v>13</v>
      </c>
      <c r="F24" s="1350">
        <v>120</v>
      </c>
      <c r="G24" s="1141">
        <v>1</v>
      </c>
      <c r="H24" s="942">
        <f t="shared" si="1"/>
        <v>30</v>
      </c>
      <c r="I24" s="1134">
        <v>1</v>
      </c>
      <c r="J24" s="942">
        <f t="shared" si="2"/>
        <v>30</v>
      </c>
      <c r="K24" s="1134">
        <v>1</v>
      </c>
      <c r="L24" s="943">
        <f t="shared" si="3"/>
        <v>30</v>
      </c>
      <c r="M24" s="1134">
        <v>1</v>
      </c>
      <c r="N24" s="943">
        <f t="shared" si="4"/>
        <v>30</v>
      </c>
      <c r="O24" s="944"/>
    </row>
    <row r="25" spans="1:15">
      <c r="A25" s="941">
        <v>15</v>
      </c>
      <c r="B25" s="1348" t="s">
        <v>515</v>
      </c>
      <c r="C25" s="942">
        <f t="shared" si="0"/>
        <v>35</v>
      </c>
      <c r="D25" s="1353">
        <v>1</v>
      </c>
      <c r="E25" s="1053" t="s">
        <v>14</v>
      </c>
      <c r="F25" s="1350">
        <v>35</v>
      </c>
      <c r="G25" s="1140"/>
      <c r="H25" s="942">
        <f t="shared" si="1"/>
        <v>0</v>
      </c>
      <c r="I25" s="1141">
        <v>1</v>
      </c>
      <c r="J25" s="942">
        <f t="shared" si="2"/>
        <v>35</v>
      </c>
      <c r="K25" s="1134"/>
      <c r="L25" s="943">
        <f t="shared" si="3"/>
        <v>0</v>
      </c>
      <c r="M25" s="1134"/>
      <c r="N25" s="943">
        <f t="shared" si="4"/>
        <v>0</v>
      </c>
      <c r="O25" s="944"/>
    </row>
    <row r="26" spans="1:15">
      <c r="A26" s="941">
        <v>16</v>
      </c>
      <c r="B26" s="1348" t="s">
        <v>516</v>
      </c>
      <c r="C26" s="942">
        <f t="shared" si="0"/>
        <v>40</v>
      </c>
      <c r="D26" s="1353">
        <v>1</v>
      </c>
      <c r="E26" s="1053" t="s">
        <v>14</v>
      </c>
      <c r="F26" s="1350">
        <v>40</v>
      </c>
      <c r="G26" s="1140"/>
      <c r="H26" s="942">
        <f t="shared" si="1"/>
        <v>0</v>
      </c>
      <c r="I26" s="1141"/>
      <c r="J26" s="942">
        <f t="shared" si="2"/>
        <v>0</v>
      </c>
      <c r="K26" s="1134">
        <v>1</v>
      </c>
      <c r="L26" s="943">
        <f t="shared" si="3"/>
        <v>40</v>
      </c>
      <c r="M26" s="1134"/>
      <c r="N26" s="943">
        <f t="shared" si="4"/>
        <v>0</v>
      </c>
      <c r="O26" s="944"/>
    </row>
    <row r="27" spans="1:15">
      <c r="A27" s="941">
        <v>17</v>
      </c>
      <c r="B27" s="1348" t="s">
        <v>517</v>
      </c>
      <c r="C27" s="942">
        <f t="shared" si="0"/>
        <v>5</v>
      </c>
      <c r="D27" s="1353">
        <v>30</v>
      </c>
      <c r="E27" s="1053" t="s">
        <v>13</v>
      </c>
      <c r="F27" s="1350">
        <v>150</v>
      </c>
      <c r="G27" s="1141">
        <v>10</v>
      </c>
      <c r="H27" s="942">
        <f t="shared" si="1"/>
        <v>50</v>
      </c>
      <c r="I27" s="1134">
        <v>5</v>
      </c>
      <c r="J27" s="942">
        <f t="shared" si="2"/>
        <v>25</v>
      </c>
      <c r="K27" s="1134">
        <v>10</v>
      </c>
      <c r="L27" s="943">
        <f t="shared" si="3"/>
        <v>50</v>
      </c>
      <c r="M27" s="1167">
        <v>5</v>
      </c>
      <c r="N27" s="943">
        <f t="shared" si="4"/>
        <v>25</v>
      </c>
      <c r="O27" s="944"/>
    </row>
    <row r="28" spans="1:15">
      <c r="A28" s="941">
        <v>18</v>
      </c>
      <c r="B28" s="1348" t="s">
        <v>563</v>
      </c>
      <c r="C28" s="942">
        <f t="shared" si="0"/>
        <v>5</v>
      </c>
      <c r="D28" s="1353">
        <v>20</v>
      </c>
      <c r="E28" s="1053" t="s">
        <v>13</v>
      </c>
      <c r="F28" s="1350">
        <v>100</v>
      </c>
      <c r="G28" s="1141">
        <v>5</v>
      </c>
      <c r="H28" s="942">
        <f t="shared" si="1"/>
        <v>25</v>
      </c>
      <c r="I28" s="1141">
        <v>5</v>
      </c>
      <c r="J28" s="942">
        <f t="shared" si="2"/>
        <v>25</v>
      </c>
      <c r="K28" s="1134">
        <v>5</v>
      </c>
      <c r="L28" s="943">
        <f t="shared" si="3"/>
        <v>25</v>
      </c>
      <c r="M28" s="1167">
        <v>5</v>
      </c>
      <c r="N28" s="943">
        <f t="shared" si="4"/>
        <v>25</v>
      </c>
      <c r="O28" s="944"/>
    </row>
    <row r="29" spans="1:15">
      <c r="A29" s="941">
        <v>19</v>
      </c>
      <c r="B29" s="1348" t="s">
        <v>411</v>
      </c>
      <c r="C29" s="942">
        <f t="shared" si="0"/>
        <v>40</v>
      </c>
      <c r="D29" s="1353">
        <v>2</v>
      </c>
      <c r="E29" s="1053" t="s">
        <v>13</v>
      </c>
      <c r="F29" s="1350">
        <v>80</v>
      </c>
      <c r="G29" s="1141"/>
      <c r="H29" s="942">
        <f t="shared" si="1"/>
        <v>0</v>
      </c>
      <c r="I29" s="1141">
        <v>1</v>
      </c>
      <c r="J29" s="942">
        <f t="shared" si="2"/>
        <v>40</v>
      </c>
      <c r="K29" s="1134"/>
      <c r="L29" s="943">
        <f t="shared" si="3"/>
        <v>0</v>
      </c>
      <c r="M29" s="1167">
        <v>1</v>
      </c>
      <c r="N29" s="943">
        <f t="shared" si="4"/>
        <v>40</v>
      </c>
      <c r="O29" s="944"/>
    </row>
    <row r="30" spans="1:15">
      <c r="A30" s="941">
        <v>20</v>
      </c>
      <c r="B30" s="1348" t="s">
        <v>519</v>
      </c>
      <c r="C30" s="942">
        <f t="shared" si="0"/>
        <v>150</v>
      </c>
      <c r="D30" s="1353">
        <v>2</v>
      </c>
      <c r="E30" s="1053" t="s">
        <v>13</v>
      </c>
      <c r="F30" s="1350">
        <v>300</v>
      </c>
      <c r="G30" s="1141">
        <v>1</v>
      </c>
      <c r="H30" s="942">
        <f t="shared" si="1"/>
        <v>150</v>
      </c>
      <c r="I30" s="1141"/>
      <c r="J30" s="942">
        <f t="shared" si="2"/>
        <v>0</v>
      </c>
      <c r="K30" s="1134">
        <v>1</v>
      </c>
      <c r="L30" s="943">
        <f t="shared" si="3"/>
        <v>150</v>
      </c>
      <c r="M30" s="1167"/>
      <c r="N30" s="943">
        <f t="shared" si="4"/>
        <v>0</v>
      </c>
      <c r="O30" s="944"/>
    </row>
    <row r="31" spans="1:15" ht="14.85" customHeight="1">
      <c r="A31" s="934"/>
      <c r="B31" s="945" t="s">
        <v>200</v>
      </c>
      <c r="C31" s="945"/>
      <c r="D31" s="945"/>
      <c r="E31" s="945"/>
      <c r="F31" s="946">
        <f>SUM(F11:F30)</f>
        <v>57720</v>
      </c>
      <c r="G31" s="945"/>
      <c r="H31" s="946">
        <f>SUM(H11:H30)</f>
        <v>13235</v>
      </c>
      <c r="I31" s="946"/>
      <c r="J31" s="946">
        <f>SUM(J11:J30)</f>
        <v>10600</v>
      </c>
      <c r="K31" s="946"/>
      <c r="L31" s="946">
        <f>SUM(L11:L30)</f>
        <v>23425</v>
      </c>
      <c r="M31" s="946"/>
      <c r="N31" s="946">
        <f>SUM(N11:N30)</f>
        <v>10460</v>
      </c>
      <c r="O31" s="944"/>
    </row>
    <row r="32" spans="1:15" ht="30.75" customHeight="1">
      <c r="A32" s="947"/>
      <c r="B32" s="948" t="s">
        <v>371</v>
      </c>
      <c r="C32" s="947"/>
      <c r="D32" s="947"/>
      <c r="E32" s="947"/>
      <c r="F32" s="947"/>
      <c r="G32" s="948"/>
      <c r="H32" s="948"/>
      <c r="I32" s="948"/>
      <c r="J32" s="949"/>
      <c r="K32" s="950"/>
      <c r="L32" s="947"/>
      <c r="M32" s="947"/>
      <c r="N32" s="947"/>
      <c r="O32" s="932"/>
    </row>
    <row r="33" spans="1:15" ht="42.75" customHeight="1">
      <c r="A33" s="947"/>
      <c r="B33" s="947"/>
      <c r="C33" s="947"/>
      <c r="D33" s="947"/>
      <c r="E33" s="947"/>
      <c r="F33" s="947"/>
      <c r="G33" s="948" t="s">
        <v>65</v>
      </c>
      <c r="H33" s="948"/>
      <c r="I33" s="951"/>
      <c r="J33" s="952" t="s">
        <v>1083</v>
      </c>
      <c r="K33" s="953"/>
      <c r="L33" s="947"/>
      <c r="M33" s="947"/>
      <c r="N33" s="947"/>
      <c r="O33" s="932"/>
    </row>
    <row r="34" spans="1:15" ht="14.25" customHeight="1">
      <c r="A34" s="954"/>
      <c r="B34" s="954"/>
      <c r="C34" s="954"/>
      <c r="D34" s="954"/>
      <c r="E34" s="954"/>
      <c r="F34" s="954"/>
      <c r="G34" s="948"/>
      <c r="H34" s="948"/>
      <c r="I34" s="948"/>
      <c r="J34" s="955" t="s">
        <v>1084</v>
      </c>
      <c r="K34" s="955"/>
      <c r="L34" s="954"/>
      <c r="M34" s="954"/>
      <c r="N34" s="954"/>
      <c r="O34" s="932"/>
    </row>
    <row r="35" spans="1:15" ht="9.15" customHeight="1">
      <c r="A35" s="2273" t="s">
        <v>377</v>
      </c>
      <c r="B35" s="2273"/>
      <c r="C35" s="2273"/>
      <c r="D35" s="2273"/>
      <c r="E35" s="2273"/>
      <c r="F35" s="2273"/>
      <c r="G35" s="2273"/>
      <c r="H35" s="2273"/>
      <c r="I35" s="2273"/>
      <c r="J35" s="2273"/>
      <c r="K35" s="2273"/>
      <c r="L35" s="2273"/>
      <c r="M35" s="2273"/>
      <c r="N35" s="2273"/>
      <c r="O35" s="932"/>
    </row>
    <row r="36" spans="1:15" ht="14.85" customHeight="1">
      <c r="A36" s="2274" t="s">
        <v>19</v>
      </c>
      <c r="B36" s="2274"/>
      <c r="C36" s="2274"/>
      <c r="D36" s="2274"/>
      <c r="E36" s="2274"/>
      <c r="F36" s="2274"/>
      <c r="G36" s="2274"/>
      <c r="H36" s="2274"/>
      <c r="I36" s="2274"/>
      <c r="J36" s="2274"/>
      <c r="K36" s="2274"/>
      <c r="L36" s="2274"/>
      <c r="M36" s="2274"/>
      <c r="N36" s="2274"/>
      <c r="O36" s="932"/>
    </row>
    <row r="37" spans="1:15" ht="15.6">
      <c r="A37" s="2274" t="s">
        <v>378</v>
      </c>
      <c r="B37" s="2274"/>
      <c r="C37" s="2274"/>
      <c r="D37" s="2274"/>
      <c r="E37" s="2274"/>
      <c r="F37" s="2274"/>
      <c r="G37" s="2274"/>
      <c r="H37" s="2274"/>
      <c r="I37" s="2274"/>
      <c r="J37" s="2274"/>
      <c r="K37" s="2274"/>
      <c r="L37" s="2274"/>
      <c r="M37" s="2274"/>
      <c r="N37" s="2274"/>
      <c r="O37" s="932"/>
    </row>
    <row r="38" spans="1:15">
      <c r="A38" s="2275" t="s">
        <v>1085</v>
      </c>
      <c r="B38" s="2275"/>
      <c r="C38" s="2275"/>
      <c r="D38" s="2275"/>
      <c r="E38" s="2275"/>
      <c r="F38" s="2275"/>
      <c r="G38" s="2275"/>
      <c r="H38" s="2275"/>
      <c r="I38" s="2275"/>
      <c r="J38" s="2275"/>
      <c r="K38" s="2275"/>
      <c r="L38" s="2275"/>
      <c r="M38" s="2275"/>
      <c r="N38" s="2275"/>
      <c r="O38" s="932"/>
    </row>
    <row r="39" spans="1:15" ht="16.5" customHeight="1">
      <c r="A39" s="2276" t="s">
        <v>125</v>
      </c>
      <c r="B39" s="2277"/>
      <c r="C39" s="2277"/>
      <c r="D39" s="2277"/>
      <c r="E39" s="2278"/>
      <c r="F39" s="2263" t="s">
        <v>386</v>
      </c>
      <c r="G39" s="2265"/>
      <c r="H39" s="2265"/>
      <c r="I39" s="2265"/>
      <c r="J39" s="2264"/>
      <c r="K39" s="2263" t="s">
        <v>387</v>
      </c>
      <c r="L39" s="2265"/>
      <c r="M39" s="2265"/>
      <c r="N39" s="2264"/>
      <c r="O39" s="932"/>
    </row>
    <row r="40" spans="1:15" ht="18.75" customHeight="1">
      <c r="A40" s="2260" t="s">
        <v>380</v>
      </c>
      <c r="B40" s="2261"/>
      <c r="C40" s="2261"/>
      <c r="D40" s="2261"/>
      <c r="E40" s="2262"/>
      <c r="F40" s="934" t="s">
        <v>2</v>
      </c>
      <c r="G40" s="2263" t="s">
        <v>3</v>
      </c>
      <c r="H40" s="2264"/>
      <c r="I40" s="2263" t="s">
        <v>4</v>
      </c>
      <c r="J40" s="2264"/>
      <c r="K40" s="2263" t="s">
        <v>381</v>
      </c>
      <c r="L40" s="2265"/>
      <c r="M40" s="2265"/>
      <c r="N40" s="2264"/>
      <c r="O40" s="932"/>
    </row>
    <row r="41" spans="1:15" ht="12.9" customHeight="1">
      <c r="A41" s="956"/>
      <c r="B41" s="956"/>
      <c r="C41" s="956"/>
      <c r="D41" s="2266"/>
      <c r="E41" s="2267"/>
      <c r="F41" s="936"/>
      <c r="G41" s="2268" t="s">
        <v>129</v>
      </c>
      <c r="H41" s="2269"/>
      <c r="I41" s="2269"/>
      <c r="J41" s="2269"/>
      <c r="K41" s="2269"/>
      <c r="L41" s="2269"/>
      <c r="M41" s="2269"/>
      <c r="N41" s="2270"/>
      <c r="O41" s="932"/>
    </row>
    <row r="42" spans="1:15" ht="19.5" customHeight="1">
      <c r="A42" s="957" t="s">
        <v>128</v>
      </c>
      <c r="B42" s="957" t="s">
        <v>6</v>
      </c>
      <c r="C42" s="957" t="s">
        <v>7</v>
      </c>
      <c r="D42" s="2271" t="s">
        <v>28</v>
      </c>
      <c r="E42" s="2272"/>
      <c r="F42" s="936" t="s">
        <v>8</v>
      </c>
      <c r="G42" s="2256" t="s">
        <v>382</v>
      </c>
      <c r="H42" s="2257"/>
      <c r="I42" s="2256" t="s">
        <v>383</v>
      </c>
      <c r="J42" s="2257"/>
      <c r="K42" s="2256" t="s">
        <v>384</v>
      </c>
      <c r="L42" s="2257"/>
      <c r="M42" s="2256" t="s">
        <v>385</v>
      </c>
      <c r="N42" s="2257"/>
      <c r="O42" s="932"/>
    </row>
    <row r="43" spans="1:15">
      <c r="A43" s="958"/>
      <c r="B43" s="958"/>
      <c r="C43" s="958"/>
      <c r="D43" s="2258"/>
      <c r="E43" s="2259"/>
      <c r="F43" s="939"/>
      <c r="G43" s="940" t="s">
        <v>28</v>
      </c>
      <c r="H43" s="940" t="s">
        <v>10</v>
      </c>
      <c r="I43" s="940" t="s">
        <v>28</v>
      </c>
      <c r="J43" s="940" t="s">
        <v>10</v>
      </c>
      <c r="K43" s="940" t="s">
        <v>28</v>
      </c>
      <c r="L43" s="940" t="s">
        <v>10</v>
      </c>
      <c r="M43" s="940" t="s">
        <v>28</v>
      </c>
      <c r="N43" s="940" t="s">
        <v>10</v>
      </c>
      <c r="O43" s="932"/>
    </row>
    <row r="44" spans="1:15">
      <c r="A44" s="941">
        <v>21</v>
      </c>
      <c r="B44" s="1348" t="s">
        <v>302</v>
      </c>
      <c r="C44" s="942">
        <f t="shared" ref="C44:C62" si="5">F44/D44</f>
        <v>40</v>
      </c>
      <c r="D44" s="1353">
        <v>10</v>
      </c>
      <c r="E44" s="1053" t="s">
        <v>13</v>
      </c>
      <c r="F44" s="1350">
        <v>400</v>
      </c>
      <c r="G44" s="1141">
        <v>3</v>
      </c>
      <c r="H44" s="942">
        <f t="shared" ref="H44:H62" si="6">C44*G44</f>
        <v>120</v>
      </c>
      <c r="I44" s="1134">
        <v>2</v>
      </c>
      <c r="J44" s="942">
        <f t="shared" ref="J44:J62" si="7">C44*I44</f>
        <v>80</v>
      </c>
      <c r="K44" s="1134">
        <v>3</v>
      </c>
      <c r="L44" s="943">
        <f t="shared" ref="L44:L62" si="8">C44*K44</f>
        <v>120</v>
      </c>
      <c r="M44" s="1167">
        <v>2</v>
      </c>
      <c r="N44" s="943">
        <f t="shared" ref="N44:N62" si="9">C44*M44</f>
        <v>80</v>
      </c>
      <c r="O44" s="944"/>
    </row>
    <row r="45" spans="1:15">
      <c r="A45" s="940">
        <v>22</v>
      </c>
      <c r="B45" s="1348" t="s">
        <v>1096</v>
      </c>
      <c r="C45" s="942">
        <f t="shared" si="5"/>
        <v>400</v>
      </c>
      <c r="D45" s="1353">
        <v>2</v>
      </c>
      <c r="E45" s="1053" t="s">
        <v>13</v>
      </c>
      <c r="F45" s="1350">
        <v>800</v>
      </c>
      <c r="G45" s="1141">
        <v>2</v>
      </c>
      <c r="H45" s="942">
        <f t="shared" si="6"/>
        <v>800</v>
      </c>
      <c r="I45" s="1134"/>
      <c r="J45" s="942">
        <f t="shared" si="7"/>
        <v>0</v>
      </c>
      <c r="K45" s="1134"/>
      <c r="L45" s="943">
        <f t="shared" si="8"/>
        <v>0</v>
      </c>
      <c r="M45" s="1167"/>
      <c r="N45" s="943">
        <f t="shared" si="9"/>
        <v>0</v>
      </c>
      <c r="O45" s="944"/>
    </row>
    <row r="46" spans="1:15">
      <c r="A46" s="940">
        <v>23</v>
      </c>
      <c r="B46" s="1148" t="s">
        <v>1097</v>
      </c>
      <c r="C46" s="942">
        <f t="shared" si="5"/>
        <v>40</v>
      </c>
      <c r="D46" s="1353">
        <v>8</v>
      </c>
      <c r="E46" s="1053" t="s">
        <v>13</v>
      </c>
      <c r="F46" s="1350">
        <v>320</v>
      </c>
      <c r="G46" s="1141">
        <v>4</v>
      </c>
      <c r="H46" s="942">
        <f t="shared" si="6"/>
        <v>160</v>
      </c>
      <c r="I46" s="1134"/>
      <c r="J46" s="942">
        <f t="shared" si="7"/>
        <v>0</v>
      </c>
      <c r="K46" s="1134">
        <v>4</v>
      </c>
      <c r="L46" s="943">
        <f t="shared" si="8"/>
        <v>160</v>
      </c>
      <c r="M46" s="1167"/>
      <c r="N46" s="943">
        <f t="shared" si="9"/>
        <v>0</v>
      </c>
      <c r="O46" s="944"/>
    </row>
    <row r="47" spans="1:15">
      <c r="A47" s="940">
        <v>24</v>
      </c>
      <c r="B47" s="1148" t="s">
        <v>1098</v>
      </c>
      <c r="C47" s="942">
        <f t="shared" si="5"/>
        <v>6</v>
      </c>
      <c r="D47" s="1353">
        <v>20</v>
      </c>
      <c r="E47" s="1053" t="s">
        <v>13</v>
      </c>
      <c r="F47" s="1350">
        <v>120</v>
      </c>
      <c r="G47" s="1141">
        <v>20</v>
      </c>
      <c r="H47" s="942">
        <f t="shared" si="6"/>
        <v>120</v>
      </c>
      <c r="I47" s="1134"/>
      <c r="J47" s="942">
        <f t="shared" si="7"/>
        <v>0</v>
      </c>
      <c r="K47" s="1134"/>
      <c r="L47" s="943">
        <f t="shared" si="8"/>
        <v>0</v>
      </c>
      <c r="M47" s="1167"/>
      <c r="N47" s="943">
        <f t="shared" si="9"/>
        <v>0</v>
      </c>
      <c r="O47" s="944"/>
    </row>
    <row r="48" spans="1:15">
      <c r="A48" s="940">
        <v>25</v>
      </c>
      <c r="B48" s="1148" t="s">
        <v>1099</v>
      </c>
      <c r="C48" s="942">
        <f t="shared" si="5"/>
        <v>60</v>
      </c>
      <c r="D48" s="1353">
        <v>2</v>
      </c>
      <c r="E48" s="1053" t="s">
        <v>14</v>
      </c>
      <c r="F48" s="1350">
        <v>120</v>
      </c>
      <c r="G48" s="1141">
        <v>1</v>
      </c>
      <c r="H48" s="942">
        <f t="shared" si="6"/>
        <v>60</v>
      </c>
      <c r="I48" s="1134"/>
      <c r="J48" s="942">
        <f t="shared" si="7"/>
        <v>0</v>
      </c>
      <c r="K48" s="1134">
        <v>1</v>
      </c>
      <c r="L48" s="943">
        <f t="shared" si="8"/>
        <v>60</v>
      </c>
      <c r="M48" s="1167"/>
      <c r="N48" s="943">
        <f t="shared" si="9"/>
        <v>0</v>
      </c>
      <c r="O48" s="944"/>
    </row>
    <row r="49" spans="1:15">
      <c r="A49" s="940">
        <v>26</v>
      </c>
      <c r="B49" s="1148" t="s">
        <v>1100</v>
      </c>
      <c r="C49" s="942">
        <f t="shared" si="5"/>
        <v>1</v>
      </c>
      <c r="D49" s="1353">
        <v>100</v>
      </c>
      <c r="E49" s="1053" t="s">
        <v>13</v>
      </c>
      <c r="F49" s="1350">
        <v>100</v>
      </c>
      <c r="G49" s="1141">
        <v>100</v>
      </c>
      <c r="H49" s="942">
        <f t="shared" si="6"/>
        <v>100</v>
      </c>
      <c r="I49" s="1134"/>
      <c r="J49" s="942">
        <f t="shared" si="7"/>
        <v>0</v>
      </c>
      <c r="K49" s="1134"/>
      <c r="L49" s="943">
        <f t="shared" si="8"/>
        <v>0</v>
      </c>
      <c r="M49" s="1167"/>
      <c r="N49" s="943">
        <f t="shared" si="9"/>
        <v>0</v>
      </c>
      <c r="O49" s="944"/>
    </row>
    <row r="50" spans="1:15">
      <c r="A50" s="940">
        <v>27</v>
      </c>
      <c r="B50" s="1148" t="s">
        <v>1101</v>
      </c>
      <c r="C50" s="942">
        <f t="shared" si="5"/>
        <v>1</v>
      </c>
      <c r="D50" s="1353">
        <v>50</v>
      </c>
      <c r="E50" s="1053" t="s">
        <v>13</v>
      </c>
      <c r="F50" s="1350">
        <v>50</v>
      </c>
      <c r="G50" s="1141">
        <v>50</v>
      </c>
      <c r="H50" s="942">
        <f t="shared" si="6"/>
        <v>50</v>
      </c>
      <c r="I50" s="1134"/>
      <c r="J50" s="942">
        <f t="shared" si="7"/>
        <v>0</v>
      </c>
      <c r="K50" s="1134"/>
      <c r="L50" s="943">
        <f t="shared" si="8"/>
        <v>0</v>
      </c>
      <c r="M50" s="1167"/>
      <c r="N50" s="943">
        <f t="shared" si="9"/>
        <v>0</v>
      </c>
      <c r="O50" s="944"/>
    </row>
    <row r="51" spans="1:15">
      <c r="A51" s="940">
        <v>28</v>
      </c>
      <c r="B51" s="1148" t="s">
        <v>1102</v>
      </c>
      <c r="C51" s="942">
        <f t="shared" si="5"/>
        <v>100</v>
      </c>
      <c r="D51" s="1353">
        <v>4</v>
      </c>
      <c r="E51" s="1053" t="s">
        <v>13</v>
      </c>
      <c r="F51" s="1350">
        <v>400</v>
      </c>
      <c r="G51" s="1141">
        <v>2</v>
      </c>
      <c r="H51" s="942">
        <f t="shared" si="6"/>
        <v>200</v>
      </c>
      <c r="I51" s="1134"/>
      <c r="J51" s="942">
        <f t="shared" si="7"/>
        <v>0</v>
      </c>
      <c r="K51" s="1134">
        <v>2</v>
      </c>
      <c r="L51" s="943">
        <f t="shared" si="8"/>
        <v>200</v>
      </c>
      <c r="M51" s="1167"/>
      <c r="N51" s="943">
        <f t="shared" si="9"/>
        <v>0</v>
      </c>
      <c r="O51" s="944"/>
    </row>
    <row r="52" spans="1:15">
      <c r="A52" s="940">
        <v>29</v>
      </c>
      <c r="B52" s="1148" t="s">
        <v>1103</v>
      </c>
      <c r="C52" s="942">
        <f t="shared" si="5"/>
        <v>12</v>
      </c>
      <c r="D52" s="1353">
        <v>50</v>
      </c>
      <c r="E52" s="1053" t="s">
        <v>13</v>
      </c>
      <c r="F52" s="1350">
        <v>600</v>
      </c>
      <c r="G52" s="1141">
        <v>25</v>
      </c>
      <c r="H52" s="942">
        <f t="shared" si="6"/>
        <v>300</v>
      </c>
      <c r="I52" s="1134"/>
      <c r="J52" s="942">
        <f t="shared" si="7"/>
        <v>0</v>
      </c>
      <c r="K52" s="1134">
        <v>25</v>
      </c>
      <c r="L52" s="943">
        <f t="shared" si="8"/>
        <v>300</v>
      </c>
      <c r="M52" s="1167"/>
      <c r="N52" s="943">
        <f t="shared" si="9"/>
        <v>0</v>
      </c>
      <c r="O52" s="944"/>
    </row>
    <row r="53" spans="1:15">
      <c r="A53" s="940">
        <v>30</v>
      </c>
      <c r="B53" s="1148" t="s">
        <v>1104</v>
      </c>
      <c r="C53" s="942">
        <f t="shared" si="5"/>
        <v>12</v>
      </c>
      <c r="D53" s="1353">
        <v>50</v>
      </c>
      <c r="E53" s="1053" t="s">
        <v>13</v>
      </c>
      <c r="F53" s="1350">
        <v>600</v>
      </c>
      <c r="G53" s="1141">
        <v>25</v>
      </c>
      <c r="H53" s="942">
        <f t="shared" si="6"/>
        <v>300</v>
      </c>
      <c r="I53" s="1134"/>
      <c r="J53" s="942">
        <f t="shared" si="7"/>
        <v>0</v>
      </c>
      <c r="K53" s="1134">
        <v>25</v>
      </c>
      <c r="L53" s="943">
        <f t="shared" si="8"/>
        <v>300</v>
      </c>
      <c r="M53" s="1167"/>
      <c r="N53" s="943">
        <f t="shared" si="9"/>
        <v>0</v>
      </c>
      <c r="O53" s="944"/>
    </row>
    <row r="54" spans="1:15">
      <c r="A54" s="940">
        <v>31</v>
      </c>
      <c r="B54" s="1148" t="s">
        <v>1034</v>
      </c>
      <c r="C54" s="942">
        <f t="shared" si="5"/>
        <v>150</v>
      </c>
      <c r="D54" s="1353">
        <v>1</v>
      </c>
      <c r="E54" s="1053" t="s">
        <v>13</v>
      </c>
      <c r="F54" s="1350">
        <v>150</v>
      </c>
      <c r="G54" s="1141">
        <v>1</v>
      </c>
      <c r="H54" s="942">
        <f t="shared" si="6"/>
        <v>150</v>
      </c>
      <c r="I54" s="1134"/>
      <c r="J54" s="942">
        <f t="shared" si="7"/>
        <v>0</v>
      </c>
      <c r="K54" s="1134"/>
      <c r="L54" s="943">
        <f t="shared" si="8"/>
        <v>0</v>
      </c>
      <c r="M54" s="1167"/>
      <c r="N54" s="943">
        <f t="shared" si="9"/>
        <v>0</v>
      </c>
      <c r="O54" s="944"/>
    </row>
    <row r="55" spans="1:15">
      <c r="A55" s="940">
        <v>32</v>
      </c>
      <c r="B55" s="1348" t="s">
        <v>1105</v>
      </c>
      <c r="C55" s="942">
        <f t="shared" si="5"/>
        <v>1.5</v>
      </c>
      <c r="D55" s="1353">
        <v>100</v>
      </c>
      <c r="E55" s="1053" t="s">
        <v>13</v>
      </c>
      <c r="F55" s="1350">
        <v>150</v>
      </c>
      <c r="G55" s="1141">
        <v>100</v>
      </c>
      <c r="H55" s="942">
        <f t="shared" si="6"/>
        <v>150</v>
      </c>
      <c r="I55" s="1134"/>
      <c r="J55" s="942">
        <f t="shared" si="7"/>
        <v>0</v>
      </c>
      <c r="K55" s="1134"/>
      <c r="L55" s="943">
        <f t="shared" si="8"/>
        <v>0</v>
      </c>
      <c r="M55" s="1167"/>
      <c r="N55" s="943">
        <f t="shared" si="9"/>
        <v>0</v>
      </c>
      <c r="O55" s="944"/>
    </row>
    <row r="56" spans="1:15">
      <c r="A56" s="940">
        <v>33</v>
      </c>
      <c r="B56" s="1148" t="s">
        <v>1106</v>
      </c>
      <c r="C56" s="942">
        <f t="shared" si="5"/>
        <v>1</v>
      </c>
      <c r="D56" s="1353">
        <v>50</v>
      </c>
      <c r="E56" s="1053" t="s">
        <v>13</v>
      </c>
      <c r="F56" s="1350">
        <v>50</v>
      </c>
      <c r="G56" s="1141">
        <v>50</v>
      </c>
      <c r="H56" s="942">
        <f t="shared" si="6"/>
        <v>50</v>
      </c>
      <c r="I56" s="1134"/>
      <c r="J56" s="942">
        <f t="shared" si="7"/>
        <v>0</v>
      </c>
      <c r="K56" s="1134"/>
      <c r="L56" s="943">
        <f t="shared" si="8"/>
        <v>0</v>
      </c>
      <c r="M56" s="1167"/>
      <c r="N56" s="943">
        <f t="shared" si="9"/>
        <v>0</v>
      </c>
      <c r="O56" s="944"/>
    </row>
    <row r="57" spans="1:15">
      <c r="A57" s="940">
        <v>34</v>
      </c>
      <c r="B57" s="1348" t="s">
        <v>820</v>
      </c>
      <c r="C57" s="942">
        <f t="shared" si="5"/>
        <v>30</v>
      </c>
      <c r="D57" s="1353">
        <v>4</v>
      </c>
      <c r="E57" s="1053" t="s">
        <v>13</v>
      </c>
      <c r="F57" s="1350">
        <v>120</v>
      </c>
      <c r="G57" s="1141">
        <v>1</v>
      </c>
      <c r="H57" s="942">
        <f t="shared" si="6"/>
        <v>30</v>
      </c>
      <c r="I57" s="1134">
        <v>1</v>
      </c>
      <c r="J57" s="942">
        <f t="shared" si="7"/>
        <v>30</v>
      </c>
      <c r="K57" s="1134">
        <v>1</v>
      </c>
      <c r="L57" s="943">
        <f t="shared" si="8"/>
        <v>30</v>
      </c>
      <c r="M57" s="1134">
        <v>1</v>
      </c>
      <c r="N57" s="943">
        <f t="shared" si="9"/>
        <v>30</v>
      </c>
      <c r="O57" s="944"/>
    </row>
    <row r="58" spans="1:15">
      <c r="A58" s="940">
        <v>35</v>
      </c>
      <c r="B58" s="1348" t="s">
        <v>131</v>
      </c>
      <c r="C58" s="942">
        <f t="shared" si="5"/>
        <v>35</v>
      </c>
      <c r="D58" s="1353">
        <v>20</v>
      </c>
      <c r="E58" s="1053" t="s">
        <v>13</v>
      </c>
      <c r="F58" s="1350">
        <v>700</v>
      </c>
      <c r="G58" s="1141">
        <v>5</v>
      </c>
      <c r="H58" s="942">
        <f t="shared" si="6"/>
        <v>175</v>
      </c>
      <c r="I58" s="1134">
        <v>5</v>
      </c>
      <c r="J58" s="942">
        <f t="shared" si="7"/>
        <v>175</v>
      </c>
      <c r="K58" s="1134">
        <v>5</v>
      </c>
      <c r="L58" s="943">
        <f t="shared" si="8"/>
        <v>175</v>
      </c>
      <c r="M58" s="1134">
        <v>5</v>
      </c>
      <c r="N58" s="943">
        <f t="shared" si="9"/>
        <v>175</v>
      </c>
      <c r="O58" s="932"/>
    </row>
    <row r="59" spans="1:15">
      <c r="A59" s="940">
        <v>36</v>
      </c>
      <c r="B59" s="1148" t="s">
        <v>817</v>
      </c>
      <c r="C59" s="942">
        <f t="shared" si="5"/>
        <v>100</v>
      </c>
      <c r="D59" s="1353">
        <v>4</v>
      </c>
      <c r="E59" s="1053" t="s">
        <v>122</v>
      </c>
      <c r="F59" s="1350">
        <v>400</v>
      </c>
      <c r="G59" s="1141">
        <v>1</v>
      </c>
      <c r="H59" s="942">
        <f t="shared" si="6"/>
        <v>100</v>
      </c>
      <c r="I59" s="1141">
        <v>1</v>
      </c>
      <c r="J59" s="942">
        <f t="shared" si="7"/>
        <v>100</v>
      </c>
      <c r="K59" s="1134">
        <v>1</v>
      </c>
      <c r="L59" s="943">
        <f t="shared" si="8"/>
        <v>100</v>
      </c>
      <c r="M59" s="1167">
        <v>1</v>
      </c>
      <c r="N59" s="943">
        <f t="shared" si="9"/>
        <v>100</v>
      </c>
      <c r="O59" s="932"/>
    </row>
    <row r="60" spans="1:15">
      <c r="A60" s="940">
        <v>37</v>
      </c>
      <c r="B60" s="1348" t="s">
        <v>216</v>
      </c>
      <c r="C60" s="942">
        <f t="shared" si="5"/>
        <v>45</v>
      </c>
      <c r="D60" s="1353">
        <v>4</v>
      </c>
      <c r="E60" s="1053" t="s">
        <v>37</v>
      </c>
      <c r="F60" s="1350">
        <v>180</v>
      </c>
      <c r="G60" s="1141"/>
      <c r="H60" s="942">
        <f t="shared" si="6"/>
        <v>0</v>
      </c>
      <c r="I60" s="1134">
        <v>2</v>
      </c>
      <c r="J60" s="942">
        <f t="shared" si="7"/>
        <v>90</v>
      </c>
      <c r="K60" s="1134"/>
      <c r="L60" s="943">
        <f t="shared" si="8"/>
        <v>0</v>
      </c>
      <c r="M60" s="1134">
        <v>2</v>
      </c>
      <c r="N60" s="943">
        <f t="shared" si="9"/>
        <v>90</v>
      </c>
      <c r="O60" s="932"/>
    </row>
    <row r="61" spans="1:15">
      <c r="A61" s="940">
        <v>38</v>
      </c>
      <c r="B61" s="1349" t="s">
        <v>1107</v>
      </c>
      <c r="C61" s="942">
        <f t="shared" si="5"/>
        <v>350</v>
      </c>
      <c r="D61" s="1353">
        <v>15</v>
      </c>
      <c r="E61" s="1053" t="s">
        <v>13</v>
      </c>
      <c r="F61" s="1351">
        <v>5250</v>
      </c>
      <c r="G61" s="1141"/>
      <c r="H61" s="942">
        <f t="shared" si="6"/>
        <v>0</v>
      </c>
      <c r="I61" s="1134">
        <v>7</v>
      </c>
      <c r="J61" s="942">
        <f t="shared" si="7"/>
        <v>2450</v>
      </c>
      <c r="K61" s="1134"/>
      <c r="L61" s="943">
        <f t="shared" si="8"/>
        <v>0</v>
      </c>
      <c r="M61" s="1134">
        <v>8</v>
      </c>
      <c r="N61" s="943">
        <f t="shared" si="9"/>
        <v>2800</v>
      </c>
      <c r="O61" s="932"/>
    </row>
    <row r="62" spans="1:15">
      <c r="A62" s="940">
        <v>39</v>
      </c>
      <c r="B62" s="1349" t="s">
        <v>1108</v>
      </c>
      <c r="C62" s="942">
        <f t="shared" si="5"/>
        <v>1000</v>
      </c>
      <c r="D62" s="1353">
        <v>1</v>
      </c>
      <c r="E62" s="1053" t="s">
        <v>13</v>
      </c>
      <c r="F62" s="1350">
        <v>1000</v>
      </c>
      <c r="G62" s="1141">
        <v>1</v>
      </c>
      <c r="H62" s="942">
        <f t="shared" si="6"/>
        <v>1000</v>
      </c>
      <c r="I62" s="1134"/>
      <c r="J62" s="942">
        <f t="shared" si="7"/>
        <v>0</v>
      </c>
      <c r="K62" s="1134"/>
      <c r="L62" s="943">
        <f t="shared" si="8"/>
        <v>0</v>
      </c>
      <c r="M62" s="1134"/>
      <c r="N62" s="943">
        <f t="shared" si="9"/>
        <v>0</v>
      </c>
      <c r="O62" s="932"/>
    </row>
    <row r="63" spans="1:15">
      <c r="A63" s="940"/>
      <c r="B63" s="945" t="s">
        <v>200</v>
      </c>
      <c r="C63" s="960"/>
      <c r="D63" s="961"/>
      <c r="E63" s="961"/>
      <c r="F63" s="962">
        <f>SUM(F44:F62)</f>
        <v>11510</v>
      </c>
      <c r="G63" s="963"/>
      <c r="H63" s="960">
        <f>SUM(H44:H62)</f>
        <v>3865</v>
      </c>
      <c r="I63" s="963"/>
      <c r="J63" s="960">
        <f>SUM(J44:J62)</f>
        <v>2925</v>
      </c>
      <c r="K63" s="963"/>
      <c r="L63" s="960">
        <f>SUM(L44:L62)</f>
        <v>1445</v>
      </c>
      <c r="M63" s="963"/>
      <c r="N63" s="962">
        <f>SUM(N44:N62)</f>
        <v>3275</v>
      </c>
      <c r="O63" s="944"/>
    </row>
    <row r="64" spans="1:15">
      <c r="A64" s="934"/>
      <c r="B64" s="964" t="s">
        <v>391</v>
      </c>
      <c r="C64" s="964"/>
      <c r="D64" s="964"/>
      <c r="E64" s="964"/>
      <c r="F64" s="965">
        <f>F31+F63</f>
        <v>69230</v>
      </c>
      <c r="G64" s="964"/>
      <c r="H64" s="965">
        <f>H31+H63</f>
        <v>17100</v>
      </c>
      <c r="I64" s="964"/>
      <c r="J64" s="965">
        <f>J31+J63</f>
        <v>13525</v>
      </c>
      <c r="K64" s="964"/>
      <c r="L64" s="965">
        <f>L31+L63</f>
        <v>24870</v>
      </c>
      <c r="M64" s="964"/>
      <c r="N64" s="965">
        <f>N31+N63</f>
        <v>13735</v>
      </c>
      <c r="O64" s="944"/>
    </row>
    <row r="65" spans="1:15" ht="18.600000000000001" customHeight="1">
      <c r="A65" s="947"/>
      <c r="B65" s="947"/>
      <c r="C65" s="947"/>
      <c r="D65" s="947"/>
      <c r="E65" s="947"/>
      <c r="F65" s="947"/>
      <c r="G65" s="947"/>
      <c r="H65" s="947"/>
      <c r="I65" s="947"/>
      <c r="J65" s="947"/>
      <c r="K65" s="947"/>
      <c r="L65" s="947"/>
      <c r="M65" s="947"/>
      <c r="N65" s="947"/>
      <c r="O65" s="932"/>
    </row>
    <row r="66" spans="1:15" ht="18.600000000000001" customHeight="1">
      <c r="A66" s="947"/>
      <c r="B66" s="948" t="s">
        <v>371</v>
      </c>
      <c r="C66" s="947"/>
      <c r="D66" s="947"/>
      <c r="E66" s="947"/>
      <c r="F66" s="947"/>
      <c r="G66" s="948"/>
      <c r="H66" s="948"/>
      <c r="I66" s="948"/>
      <c r="J66" s="949"/>
      <c r="K66" s="950"/>
      <c r="L66" s="947"/>
      <c r="M66" s="947"/>
      <c r="N66" s="947"/>
      <c r="O66" s="932"/>
    </row>
    <row r="67" spans="1:15" ht="15.6">
      <c r="A67" s="947"/>
      <c r="B67" s="947"/>
      <c r="C67" s="947"/>
      <c r="D67" s="947"/>
      <c r="E67" s="947"/>
      <c r="F67" s="947"/>
      <c r="G67" s="948"/>
      <c r="H67" s="948"/>
      <c r="I67" s="948"/>
      <c r="J67" s="955"/>
      <c r="K67" s="967"/>
      <c r="L67" s="947"/>
      <c r="M67" s="947"/>
      <c r="N67" s="947"/>
      <c r="O67" s="932"/>
    </row>
    <row r="68" spans="1:15" ht="15" customHeight="1">
      <c r="A68" s="947"/>
      <c r="B68" s="968"/>
      <c r="C68" s="969"/>
      <c r="D68" s="969"/>
      <c r="E68" s="969"/>
      <c r="F68" s="969"/>
      <c r="G68" s="948" t="s">
        <v>65</v>
      </c>
      <c r="H68" s="948"/>
      <c r="I68" s="951"/>
      <c r="J68" s="952" t="s">
        <v>1083</v>
      </c>
      <c r="K68" s="953"/>
      <c r="L68" s="947"/>
      <c r="M68" s="947"/>
      <c r="N68" s="947"/>
      <c r="O68" s="932"/>
    </row>
    <row r="69" spans="1:15" ht="15.6">
      <c r="A69" s="947"/>
      <c r="B69" s="947"/>
      <c r="C69" s="947"/>
      <c r="D69" s="947"/>
      <c r="E69" s="947"/>
      <c r="F69" s="947"/>
      <c r="G69" s="948"/>
      <c r="H69" s="948"/>
      <c r="I69" s="948"/>
      <c r="J69" s="955" t="s">
        <v>1084</v>
      </c>
      <c r="K69" s="955"/>
      <c r="L69" s="970"/>
      <c r="M69" s="970"/>
      <c r="N69" s="970"/>
      <c r="O69" s="932"/>
    </row>
    <row r="70" spans="1:15">
      <c r="O70" s="932"/>
    </row>
    <row r="71" spans="1:15">
      <c r="O71" s="932"/>
    </row>
    <row r="72" spans="1:15">
      <c r="O72" s="932"/>
    </row>
    <row r="73" spans="1:15">
      <c r="O73" s="932"/>
    </row>
    <row r="74" spans="1:15">
      <c r="O74" s="932"/>
    </row>
    <row r="75" spans="1:15">
      <c r="O75" s="932"/>
    </row>
    <row r="77" spans="1:15" s="1272" customFormat="1" ht="9.15" customHeight="1">
      <c r="A77" s="2273" t="s">
        <v>377</v>
      </c>
      <c r="B77" s="2273"/>
      <c r="C77" s="2273"/>
      <c r="D77" s="2273"/>
      <c r="E77" s="2273"/>
      <c r="F77" s="2273"/>
      <c r="G77" s="2273"/>
      <c r="H77" s="2273"/>
      <c r="I77" s="2273"/>
      <c r="J77" s="2273"/>
      <c r="K77" s="2273"/>
      <c r="L77" s="2273"/>
      <c r="M77" s="2273"/>
      <c r="N77" s="2273"/>
      <c r="O77" s="932"/>
    </row>
    <row r="78" spans="1:15" s="1272" customFormat="1" ht="14.85" customHeight="1">
      <c r="A78" s="2274" t="s">
        <v>19</v>
      </c>
      <c r="B78" s="2274"/>
      <c r="C78" s="2274"/>
      <c r="D78" s="2274"/>
      <c r="E78" s="2274"/>
      <c r="F78" s="2274"/>
      <c r="G78" s="2274"/>
      <c r="H78" s="2274"/>
      <c r="I78" s="2274"/>
      <c r="J78" s="2274"/>
      <c r="K78" s="2274"/>
      <c r="L78" s="2274"/>
      <c r="M78" s="2274"/>
      <c r="N78" s="2274"/>
      <c r="O78" s="932"/>
    </row>
    <row r="79" spans="1:15" s="1272" customFormat="1" ht="15.6">
      <c r="A79" s="2274" t="s">
        <v>378</v>
      </c>
      <c r="B79" s="2274"/>
      <c r="C79" s="2274"/>
      <c r="D79" s="2274"/>
      <c r="E79" s="2274"/>
      <c r="F79" s="2274"/>
      <c r="G79" s="2274"/>
      <c r="H79" s="2274"/>
      <c r="I79" s="2274"/>
      <c r="J79" s="2274"/>
      <c r="K79" s="2274"/>
      <c r="L79" s="2274"/>
      <c r="M79" s="2274"/>
      <c r="N79" s="2274"/>
      <c r="O79" s="932"/>
    </row>
    <row r="80" spans="1:15" s="1272" customFormat="1">
      <c r="A80" s="2275" t="s">
        <v>1085</v>
      </c>
      <c r="B80" s="2275"/>
      <c r="C80" s="2275"/>
      <c r="D80" s="2275"/>
      <c r="E80" s="2275"/>
      <c r="F80" s="2275"/>
      <c r="G80" s="2275"/>
      <c r="H80" s="2275"/>
      <c r="I80" s="2275"/>
      <c r="J80" s="2275"/>
      <c r="K80" s="2275"/>
      <c r="L80" s="2275"/>
      <c r="M80" s="2275"/>
      <c r="N80" s="2275"/>
      <c r="O80" s="932"/>
    </row>
    <row r="81" spans="1:15" s="1272" customFormat="1" ht="16.5" customHeight="1">
      <c r="A81" s="2276" t="s">
        <v>125</v>
      </c>
      <c r="B81" s="2277"/>
      <c r="C81" s="2277"/>
      <c r="D81" s="2277"/>
      <c r="E81" s="2278"/>
      <c r="F81" s="2263" t="s">
        <v>386</v>
      </c>
      <c r="G81" s="2265"/>
      <c r="H81" s="2265"/>
      <c r="I81" s="2265"/>
      <c r="J81" s="2264"/>
      <c r="K81" s="2263" t="s">
        <v>387</v>
      </c>
      <c r="L81" s="2265"/>
      <c r="M81" s="2265"/>
      <c r="N81" s="2264"/>
      <c r="O81" s="932"/>
    </row>
    <row r="82" spans="1:15" s="1272" customFormat="1" ht="18.75" customHeight="1">
      <c r="A82" s="2260" t="s">
        <v>380</v>
      </c>
      <c r="B82" s="2261"/>
      <c r="C82" s="2261"/>
      <c r="D82" s="2261"/>
      <c r="E82" s="2262"/>
      <c r="F82" s="934" t="s">
        <v>2</v>
      </c>
      <c r="G82" s="2263" t="s">
        <v>3</v>
      </c>
      <c r="H82" s="2264"/>
      <c r="I82" s="2263" t="s">
        <v>4</v>
      </c>
      <c r="J82" s="2264"/>
      <c r="K82" s="2263" t="s">
        <v>381</v>
      </c>
      <c r="L82" s="2265"/>
      <c r="M82" s="2265"/>
      <c r="N82" s="2264"/>
      <c r="O82" s="932"/>
    </row>
    <row r="83" spans="1:15" s="1272" customFormat="1" ht="12.9" customHeight="1">
      <c r="A83" s="956"/>
      <c r="B83" s="956"/>
      <c r="C83" s="956"/>
      <c r="D83" s="2266"/>
      <c r="E83" s="2267"/>
      <c r="F83" s="936"/>
      <c r="G83" s="2268" t="s">
        <v>129</v>
      </c>
      <c r="H83" s="2269"/>
      <c r="I83" s="2269"/>
      <c r="J83" s="2269"/>
      <c r="K83" s="2269"/>
      <c r="L83" s="2269"/>
      <c r="M83" s="2269"/>
      <c r="N83" s="2270"/>
      <c r="O83" s="932"/>
    </row>
    <row r="84" spans="1:15" s="1272" customFormat="1" ht="19.5" customHeight="1">
      <c r="A84" s="957" t="s">
        <v>128</v>
      </c>
      <c r="B84" s="957" t="s">
        <v>6</v>
      </c>
      <c r="C84" s="957" t="s">
        <v>7</v>
      </c>
      <c r="D84" s="2271" t="s">
        <v>28</v>
      </c>
      <c r="E84" s="2272"/>
      <c r="F84" s="936" t="s">
        <v>8</v>
      </c>
      <c r="G84" s="2256" t="s">
        <v>382</v>
      </c>
      <c r="H84" s="2257"/>
      <c r="I84" s="2256" t="s">
        <v>383</v>
      </c>
      <c r="J84" s="2257"/>
      <c r="K84" s="2256" t="s">
        <v>384</v>
      </c>
      <c r="L84" s="2257"/>
      <c r="M84" s="2256" t="s">
        <v>385</v>
      </c>
      <c r="N84" s="2257"/>
      <c r="O84" s="932"/>
    </row>
    <row r="85" spans="1:15" s="1272" customFormat="1">
      <c r="A85" s="958"/>
      <c r="B85" s="958"/>
      <c r="C85" s="958"/>
      <c r="D85" s="2258"/>
      <c r="E85" s="2259"/>
      <c r="F85" s="939"/>
      <c r="G85" s="940" t="s">
        <v>28</v>
      </c>
      <c r="H85" s="940" t="s">
        <v>10</v>
      </c>
      <c r="I85" s="940" t="s">
        <v>28</v>
      </c>
      <c r="J85" s="940" t="s">
        <v>10</v>
      </c>
      <c r="K85" s="940" t="s">
        <v>28</v>
      </c>
      <c r="L85" s="940" t="s">
        <v>10</v>
      </c>
      <c r="M85" s="940" t="s">
        <v>28</v>
      </c>
      <c r="N85" s="940" t="s">
        <v>10</v>
      </c>
      <c r="O85" s="932"/>
    </row>
    <row r="86" spans="1:15" s="1272" customFormat="1">
      <c r="A86" s="941">
        <v>1</v>
      </c>
      <c r="B86" s="1357" t="s">
        <v>1109</v>
      </c>
      <c r="C86" s="1056">
        <v>15000</v>
      </c>
      <c r="D86" s="1353">
        <v>1</v>
      </c>
      <c r="E86" s="1053" t="s">
        <v>13</v>
      </c>
      <c r="F86" s="1360">
        <v>15000</v>
      </c>
      <c r="G86" s="1141">
        <v>1</v>
      </c>
      <c r="H86" s="942">
        <f>C86*G86</f>
        <v>15000</v>
      </c>
      <c r="I86" s="940"/>
      <c r="J86" s="942"/>
      <c r="K86" s="940"/>
      <c r="L86" s="943"/>
      <c r="M86" s="940"/>
      <c r="N86" s="942"/>
      <c r="O86" s="944"/>
    </row>
    <row r="87" spans="1:15" s="1272" customFormat="1">
      <c r="A87" s="941">
        <v>2</v>
      </c>
      <c r="B87" s="1357" t="s">
        <v>289</v>
      </c>
      <c r="C87" s="1056">
        <v>60000</v>
      </c>
      <c r="D87" s="1353">
        <v>1</v>
      </c>
      <c r="E87" s="1053" t="s">
        <v>13</v>
      </c>
      <c r="F87" s="1360">
        <v>60000</v>
      </c>
      <c r="G87" s="940"/>
      <c r="H87" s="942"/>
      <c r="I87" s="1134">
        <v>1</v>
      </c>
      <c r="J87" s="942">
        <f>C87*I87</f>
        <v>60000</v>
      </c>
      <c r="K87" s="940"/>
      <c r="L87" s="943"/>
      <c r="M87" s="940"/>
      <c r="N87" s="942"/>
      <c r="O87" s="944"/>
    </row>
    <row r="88" spans="1:15" s="1272" customFormat="1">
      <c r="A88" s="941">
        <v>3</v>
      </c>
      <c r="B88" s="1357" t="s">
        <v>1110</v>
      </c>
      <c r="C88" s="1056">
        <v>5000</v>
      </c>
      <c r="D88" s="1353">
        <v>3</v>
      </c>
      <c r="E88" s="1053" t="s">
        <v>13</v>
      </c>
      <c r="F88" s="1360">
        <v>15000</v>
      </c>
      <c r="G88" s="940"/>
      <c r="H88" s="942"/>
      <c r="I88" s="1134">
        <v>1</v>
      </c>
      <c r="J88" s="942">
        <f>C88*I88</f>
        <v>5000</v>
      </c>
      <c r="K88" s="940"/>
      <c r="L88" s="943"/>
      <c r="M88" s="940"/>
      <c r="N88" s="942"/>
      <c r="O88" s="944"/>
    </row>
    <row r="89" spans="1:15" s="1272" customFormat="1">
      <c r="A89" s="941">
        <v>4</v>
      </c>
      <c r="B89" s="1357" t="s">
        <v>1111</v>
      </c>
      <c r="C89" s="1056">
        <v>1200</v>
      </c>
      <c r="D89" s="1353">
        <v>1</v>
      </c>
      <c r="E89" s="1053" t="s">
        <v>13</v>
      </c>
      <c r="F89" s="1360">
        <v>1200</v>
      </c>
      <c r="G89" s="1141">
        <v>1</v>
      </c>
      <c r="H89" s="942">
        <f t="shared" ref="H89" si="10">C89*G89</f>
        <v>1200</v>
      </c>
      <c r="I89" s="940"/>
      <c r="J89" s="942"/>
      <c r="K89" s="940"/>
      <c r="L89" s="943"/>
      <c r="M89" s="940"/>
      <c r="N89" s="942"/>
      <c r="O89" s="944"/>
    </row>
    <row r="90" spans="1:15" s="1272" customFormat="1">
      <c r="A90" s="940"/>
      <c r="B90" s="1271"/>
      <c r="C90" s="959"/>
      <c r="D90" s="1273"/>
      <c r="E90" s="1273"/>
      <c r="F90" s="1358"/>
      <c r="G90" s="1359"/>
      <c r="H90" s="959"/>
      <c r="I90" s="1359"/>
      <c r="J90" s="959"/>
      <c r="K90" s="1359"/>
      <c r="L90" s="959"/>
      <c r="M90" s="1359"/>
      <c r="N90" s="1358"/>
      <c r="O90" s="944"/>
    </row>
    <row r="91" spans="1:15" s="1272" customFormat="1">
      <c r="A91" s="934"/>
      <c r="B91" s="964" t="s">
        <v>391</v>
      </c>
      <c r="C91" s="964"/>
      <c r="D91" s="964"/>
      <c r="E91" s="964"/>
      <c r="F91" s="965">
        <f>SUM(F86:F90)</f>
        <v>91200</v>
      </c>
      <c r="G91" s="964"/>
      <c r="H91" s="966">
        <f>SUM(H86:H90)</f>
        <v>16200</v>
      </c>
      <c r="I91" s="964"/>
      <c r="J91" s="966">
        <f>SUM(J86:J90)</f>
        <v>65000</v>
      </c>
      <c r="K91" s="964"/>
      <c r="L91" s="966"/>
      <c r="M91" s="964"/>
      <c r="N91" s="966"/>
      <c r="O91" s="944"/>
    </row>
    <row r="92" spans="1:15" s="1272" customFormat="1" ht="18.600000000000001" customHeight="1">
      <c r="A92" s="947"/>
      <c r="B92" s="947"/>
      <c r="C92" s="947"/>
      <c r="D92" s="947"/>
      <c r="E92" s="947"/>
      <c r="F92" s="947"/>
      <c r="G92" s="947"/>
      <c r="H92" s="947"/>
      <c r="I92" s="947"/>
      <c r="J92" s="947"/>
      <c r="K92" s="947"/>
      <c r="L92" s="947"/>
      <c r="M92" s="947"/>
      <c r="N92" s="947"/>
      <c r="O92" s="932"/>
    </row>
    <row r="93" spans="1:15" s="1272" customFormat="1" ht="18.600000000000001" customHeight="1">
      <c r="A93" s="947"/>
      <c r="B93" s="948" t="s">
        <v>371</v>
      </c>
      <c r="C93" s="947"/>
      <c r="D93" s="947"/>
      <c r="E93" s="947"/>
      <c r="F93" s="947"/>
      <c r="G93" s="948"/>
      <c r="H93" s="948"/>
      <c r="I93" s="948"/>
      <c r="J93" s="949"/>
      <c r="K93" s="950"/>
      <c r="L93" s="947"/>
      <c r="M93" s="947"/>
      <c r="N93" s="947"/>
      <c r="O93" s="932"/>
    </row>
    <row r="94" spans="1:15" s="1272" customFormat="1" ht="15.6">
      <c r="A94" s="947"/>
      <c r="B94" s="947"/>
      <c r="C94" s="947"/>
      <c r="D94" s="947"/>
      <c r="E94" s="947"/>
      <c r="F94" s="947"/>
      <c r="G94" s="948"/>
      <c r="H94" s="948"/>
      <c r="I94" s="948"/>
      <c r="J94" s="955"/>
      <c r="K94" s="967"/>
      <c r="L94" s="947"/>
      <c r="M94" s="947"/>
      <c r="N94" s="947"/>
      <c r="O94" s="932"/>
    </row>
    <row r="95" spans="1:15" s="1272" customFormat="1" ht="15" customHeight="1">
      <c r="A95" s="947"/>
      <c r="B95" s="968"/>
      <c r="C95" s="969"/>
      <c r="D95" s="969"/>
      <c r="E95" s="969"/>
      <c r="F95" s="969"/>
      <c r="G95" s="948" t="s">
        <v>65</v>
      </c>
      <c r="H95" s="948"/>
      <c r="I95" s="951"/>
      <c r="J95" s="952" t="s">
        <v>1083</v>
      </c>
      <c r="K95" s="953"/>
      <c r="L95" s="947"/>
      <c r="M95" s="947"/>
      <c r="N95" s="947"/>
      <c r="O95" s="932"/>
    </row>
    <row r="96" spans="1:15" s="1272" customFormat="1" ht="15.6">
      <c r="A96" s="947"/>
      <c r="B96" s="947"/>
      <c r="C96" s="947"/>
      <c r="D96" s="947"/>
      <c r="E96" s="947"/>
      <c r="F96" s="947"/>
      <c r="G96" s="948"/>
      <c r="H96" s="948"/>
      <c r="I96" s="948"/>
      <c r="J96" s="955" t="s">
        <v>1084</v>
      </c>
      <c r="K96" s="955"/>
      <c r="L96" s="970"/>
      <c r="M96" s="970"/>
      <c r="N96" s="970"/>
      <c r="O96" s="932"/>
    </row>
  </sheetData>
  <mergeCells count="58">
    <mergeCell ref="D85:E85"/>
    <mergeCell ref="D84:E84"/>
    <mergeCell ref="G84:H84"/>
    <mergeCell ref="I84:J84"/>
    <mergeCell ref="K84:L84"/>
    <mergeCell ref="M84:N84"/>
    <mergeCell ref="A82:E82"/>
    <mergeCell ref="G82:H82"/>
    <mergeCell ref="I82:J82"/>
    <mergeCell ref="K82:N82"/>
    <mergeCell ref="D83:E83"/>
    <mergeCell ref="G83:N83"/>
    <mergeCell ref="A77:N77"/>
    <mergeCell ref="A78:N78"/>
    <mergeCell ref="A79:N79"/>
    <mergeCell ref="A80:N80"/>
    <mergeCell ref="A81:E81"/>
    <mergeCell ref="F81:J81"/>
    <mergeCell ref="K81:N81"/>
    <mergeCell ref="A6:E6"/>
    <mergeCell ref="F6:J6"/>
    <mergeCell ref="K6:N6"/>
    <mergeCell ref="A1:N1"/>
    <mergeCell ref="A2:N2"/>
    <mergeCell ref="A3:N3"/>
    <mergeCell ref="A4:N4"/>
    <mergeCell ref="A5:N5"/>
    <mergeCell ref="D10:E10"/>
    <mergeCell ref="A7:E7"/>
    <mergeCell ref="G7:H7"/>
    <mergeCell ref="I7:J7"/>
    <mergeCell ref="K7:N7"/>
    <mergeCell ref="D8:E8"/>
    <mergeCell ref="G8:N8"/>
    <mergeCell ref="D9:E9"/>
    <mergeCell ref="G9:H9"/>
    <mergeCell ref="I9:J9"/>
    <mergeCell ref="K9:L9"/>
    <mergeCell ref="M9:N9"/>
    <mergeCell ref="A35:N35"/>
    <mergeCell ref="A36:N36"/>
    <mergeCell ref="A37:N37"/>
    <mergeCell ref="A38:N38"/>
    <mergeCell ref="A39:E39"/>
    <mergeCell ref="F39:J39"/>
    <mergeCell ref="K39:N39"/>
    <mergeCell ref="M42:N42"/>
    <mergeCell ref="D43:E43"/>
    <mergeCell ref="A40:E40"/>
    <mergeCell ref="G40:H40"/>
    <mergeCell ref="I40:J40"/>
    <mergeCell ref="K40:N40"/>
    <mergeCell ref="D41:E41"/>
    <mergeCell ref="G41:N41"/>
    <mergeCell ref="D42:E42"/>
    <mergeCell ref="G42:H42"/>
    <mergeCell ref="I42:J42"/>
    <mergeCell ref="K42:L4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132"/>
  <sheetViews>
    <sheetView topLeftCell="A71" workbookViewId="0">
      <selection activeCell="K84" sqref="K84"/>
    </sheetView>
  </sheetViews>
  <sheetFormatPr defaultRowHeight="14.4"/>
  <cols>
    <col min="2" max="2" width="28.33203125" customWidth="1"/>
    <col min="6" max="6" width="14" customWidth="1"/>
    <col min="8" max="8" width="11.33203125" customWidth="1"/>
    <col min="10" max="10" width="10.5546875" customWidth="1"/>
    <col min="12" max="12" width="10.44140625" customWidth="1"/>
    <col min="14" max="14" width="13.44140625" customWidth="1"/>
    <col min="15" max="15" width="9.109375" customWidth="1"/>
  </cols>
  <sheetData>
    <row r="1" spans="1:14">
      <c r="A1" s="27" t="s">
        <v>372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>
      <c r="A2" s="1701" t="s">
        <v>19</v>
      </c>
      <c r="B2" s="1701"/>
      <c r="C2" s="1701"/>
      <c r="D2" s="1701"/>
      <c r="E2" s="1701"/>
      <c r="F2" s="1701"/>
      <c r="G2" s="1701"/>
      <c r="H2" s="1701"/>
      <c r="I2" s="1701"/>
      <c r="J2" s="1701"/>
      <c r="K2" s="1701"/>
      <c r="L2" s="1701"/>
      <c r="M2" s="1701"/>
      <c r="N2" s="1701"/>
    </row>
    <row r="3" spans="1:14">
      <c r="A3" s="1701" t="s">
        <v>20</v>
      </c>
      <c r="B3" s="1701"/>
      <c r="C3" s="1701"/>
      <c r="D3" s="1701"/>
      <c r="E3" s="1701"/>
      <c r="F3" s="1701"/>
      <c r="G3" s="1701"/>
      <c r="H3" s="1701"/>
      <c r="I3" s="1701"/>
      <c r="J3" s="1701"/>
      <c r="K3" s="1701"/>
      <c r="L3" s="1701"/>
      <c r="M3" s="1701"/>
      <c r="N3" s="1701"/>
    </row>
    <row r="4" spans="1:14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</row>
    <row r="5" spans="1:14">
      <c r="A5" s="8" t="s">
        <v>1169</v>
      </c>
      <c r="B5" s="8"/>
      <c r="C5" s="8"/>
      <c r="D5" s="8"/>
      <c r="E5" s="8"/>
      <c r="F5" s="27"/>
      <c r="G5" s="27"/>
      <c r="H5" s="27"/>
      <c r="I5" s="27"/>
      <c r="J5" s="27"/>
      <c r="K5" s="27"/>
      <c r="L5" s="27"/>
      <c r="M5" s="27"/>
      <c r="N5" s="27"/>
    </row>
    <row r="6" spans="1:14">
      <c r="A6" s="1690" t="s">
        <v>281</v>
      </c>
      <c r="B6" s="1691"/>
      <c r="C6" s="1691"/>
      <c r="D6" s="1691"/>
      <c r="E6" s="1692"/>
      <c r="F6" s="1690" t="s">
        <v>1</v>
      </c>
      <c r="G6" s="1691"/>
      <c r="H6" s="1691"/>
      <c r="I6" s="1691"/>
      <c r="J6" s="1692"/>
      <c r="K6" s="14" t="s">
        <v>373</v>
      </c>
      <c r="L6" s="14"/>
      <c r="M6" s="14"/>
      <c r="N6" s="14"/>
    </row>
    <row r="7" spans="1:14">
      <c r="A7" s="1690" t="s">
        <v>374</v>
      </c>
      <c r="B7" s="1691"/>
      <c r="C7" s="1691"/>
      <c r="D7" s="1691"/>
      <c r="E7" s="1692"/>
      <c r="F7" s="330" t="s">
        <v>2</v>
      </c>
      <c r="G7" s="1690" t="s">
        <v>3</v>
      </c>
      <c r="H7" s="1692"/>
      <c r="I7" s="1690" t="s">
        <v>4</v>
      </c>
      <c r="J7" s="1692"/>
      <c r="K7" s="1690" t="s">
        <v>5</v>
      </c>
      <c r="L7" s="1691"/>
      <c r="M7" s="1691"/>
      <c r="N7" s="1692"/>
    </row>
    <row r="8" spans="1:14">
      <c r="A8" s="1698" t="s">
        <v>128</v>
      </c>
      <c r="B8" s="1698" t="s">
        <v>6</v>
      </c>
      <c r="C8" s="1698" t="s">
        <v>7</v>
      </c>
      <c r="D8" s="1702" t="s">
        <v>28</v>
      </c>
      <c r="E8" s="1703"/>
      <c r="F8" s="1698" t="s">
        <v>8</v>
      </c>
      <c r="G8" s="1688" t="s">
        <v>282</v>
      </c>
      <c r="H8" s="1694"/>
      <c r="I8" s="1694"/>
      <c r="J8" s="1694"/>
      <c r="K8" s="1694"/>
      <c r="L8" s="1694"/>
      <c r="M8" s="1694"/>
      <c r="N8" s="1689"/>
    </row>
    <row r="9" spans="1:14">
      <c r="A9" s="1699"/>
      <c r="B9" s="1699"/>
      <c r="C9" s="1699"/>
      <c r="D9" s="1704"/>
      <c r="E9" s="1705"/>
      <c r="F9" s="1699"/>
      <c r="G9" s="1688" t="s">
        <v>130</v>
      </c>
      <c r="H9" s="1689"/>
      <c r="I9" s="1688" t="s">
        <v>30</v>
      </c>
      <c r="J9" s="1689"/>
      <c r="K9" s="1688" t="s">
        <v>31</v>
      </c>
      <c r="L9" s="1689"/>
      <c r="M9" s="1688" t="s">
        <v>32</v>
      </c>
      <c r="N9" s="1689"/>
    </row>
    <row r="10" spans="1:14">
      <c r="A10" s="1700"/>
      <c r="B10" s="1700"/>
      <c r="C10" s="1700"/>
      <c r="D10" s="1706"/>
      <c r="E10" s="1707"/>
      <c r="F10" s="1700"/>
      <c r="G10" s="920" t="s">
        <v>9</v>
      </c>
      <c r="H10" s="920" t="s">
        <v>10</v>
      </c>
      <c r="I10" s="920" t="s">
        <v>9</v>
      </c>
      <c r="J10" s="920" t="s">
        <v>10</v>
      </c>
      <c r="K10" s="920" t="s">
        <v>67</v>
      </c>
      <c r="L10" s="920" t="s">
        <v>10</v>
      </c>
      <c r="M10" s="920" t="s">
        <v>9</v>
      </c>
      <c r="N10" s="920" t="s">
        <v>10</v>
      </c>
    </row>
    <row r="11" spans="1:14">
      <c r="A11" s="166"/>
      <c r="B11" s="1193" t="s">
        <v>1171</v>
      </c>
      <c r="C11" s="926"/>
      <c r="D11" s="166"/>
      <c r="E11" s="166"/>
      <c r="F11" s="926"/>
      <c r="G11" s="166"/>
      <c r="H11" s="926"/>
      <c r="I11" s="166"/>
      <c r="J11" s="926"/>
      <c r="K11" s="166"/>
      <c r="L11" s="926"/>
      <c r="M11" s="166"/>
      <c r="N11" s="926"/>
    </row>
    <row r="12" spans="1:14">
      <c r="A12" s="166">
        <v>1</v>
      </c>
      <c r="B12" s="1369" t="s">
        <v>1172</v>
      </c>
      <c r="C12" s="1371">
        <v>170</v>
      </c>
      <c r="D12" s="1194">
        <v>20</v>
      </c>
      <c r="E12" s="1194" t="s">
        <v>222</v>
      </c>
      <c r="F12" s="1374">
        <f>C12*D12</f>
        <v>3400</v>
      </c>
      <c r="G12" s="1375">
        <v>5</v>
      </c>
      <c r="H12" s="1374">
        <f>C12*G12</f>
        <v>850</v>
      </c>
      <c r="I12" s="1375">
        <v>5</v>
      </c>
      <c r="J12" s="1374">
        <f>C12*I12</f>
        <v>850</v>
      </c>
      <c r="K12" s="1375">
        <v>5</v>
      </c>
      <c r="L12" s="1374">
        <f>C12*K12</f>
        <v>850</v>
      </c>
      <c r="M12" s="1375">
        <v>5</v>
      </c>
      <c r="N12" s="1374">
        <f>C12*M12</f>
        <v>850</v>
      </c>
    </row>
    <row r="13" spans="1:14">
      <c r="A13" s="166">
        <v>2</v>
      </c>
      <c r="B13" s="1369" t="s">
        <v>1173</v>
      </c>
      <c r="C13" s="1372">
        <v>190</v>
      </c>
      <c r="D13" s="1194">
        <v>18</v>
      </c>
      <c r="E13" s="1193" t="s">
        <v>222</v>
      </c>
      <c r="F13" s="1374">
        <f t="shared" ref="F13:F71" si="0">C13*D13</f>
        <v>3420</v>
      </c>
      <c r="G13" s="1375">
        <v>5</v>
      </c>
      <c r="H13" s="1374">
        <f t="shared" ref="H13:H71" si="1">C13*G13</f>
        <v>950</v>
      </c>
      <c r="I13" s="1375">
        <v>5</v>
      </c>
      <c r="J13" s="1374">
        <f t="shared" ref="J13:J46" si="2">C13*I13</f>
        <v>950</v>
      </c>
      <c r="K13" s="1375">
        <v>5</v>
      </c>
      <c r="L13" s="1374">
        <f t="shared" ref="L13:L71" si="3">C13*K13</f>
        <v>950</v>
      </c>
      <c r="M13" s="1375">
        <v>3</v>
      </c>
      <c r="N13" s="1374">
        <f t="shared" ref="N13:N71" si="4">C13*M13</f>
        <v>570</v>
      </c>
    </row>
    <row r="14" spans="1:14">
      <c r="A14" s="166">
        <v>3</v>
      </c>
      <c r="B14" s="1369" t="s">
        <v>49</v>
      </c>
      <c r="C14" s="1372">
        <v>75</v>
      </c>
      <c r="D14" s="1194">
        <v>10</v>
      </c>
      <c r="E14" s="1193" t="s">
        <v>175</v>
      </c>
      <c r="F14" s="1374">
        <f t="shared" si="0"/>
        <v>750</v>
      </c>
      <c r="G14" s="1375">
        <v>5</v>
      </c>
      <c r="H14" s="1374">
        <f t="shared" si="1"/>
        <v>375</v>
      </c>
      <c r="I14" s="1375"/>
      <c r="J14" s="1374">
        <f t="shared" si="2"/>
        <v>0</v>
      </c>
      <c r="K14" s="1375">
        <v>5</v>
      </c>
      <c r="L14" s="1374">
        <f t="shared" si="3"/>
        <v>375</v>
      </c>
      <c r="M14" s="1375"/>
      <c r="N14" s="1374">
        <f t="shared" si="4"/>
        <v>0</v>
      </c>
    </row>
    <row r="15" spans="1:14">
      <c r="A15" s="166">
        <v>4</v>
      </c>
      <c r="B15" s="1369" t="s">
        <v>1174</v>
      </c>
      <c r="C15" s="1372">
        <v>40</v>
      </c>
      <c r="D15" s="1194">
        <v>25</v>
      </c>
      <c r="E15" s="1193" t="s">
        <v>175</v>
      </c>
      <c r="F15" s="1374">
        <f t="shared" si="0"/>
        <v>1000</v>
      </c>
      <c r="G15" s="1375">
        <v>5</v>
      </c>
      <c r="H15" s="1374">
        <f t="shared" si="1"/>
        <v>200</v>
      </c>
      <c r="I15" s="1375">
        <v>5</v>
      </c>
      <c r="J15" s="1374">
        <f t="shared" si="2"/>
        <v>200</v>
      </c>
      <c r="K15" s="1375">
        <v>8</v>
      </c>
      <c r="L15" s="1374">
        <f t="shared" si="3"/>
        <v>320</v>
      </c>
      <c r="M15" s="1375">
        <v>7</v>
      </c>
      <c r="N15" s="1374">
        <f t="shared" si="4"/>
        <v>280</v>
      </c>
    </row>
    <row r="16" spans="1:14">
      <c r="A16" s="166">
        <v>5</v>
      </c>
      <c r="B16" s="1369" t="s">
        <v>1175</v>
      </c>
      <c r="C16" s="1372">
        <v>3</v>
      </c>
      <c r="D16" s="1194">
        <v>50</v>
      </c>
      <c r="E16" s="1193" t="s">
        <v>175</v>
      </c>
      <c r="F16" s="1374">
        <f t="shared" si="0"/>
        <v>150</v>
      </c>
      <c r="G16" s="1375">
        <v>25</v>
      </c>
      <c r="H16" s="1374">
        <f t="shared" si="1"/>
        <v>75</v>
      </c>
      <c r="I16" s="1375"/>
      <c r="J16" s="1374">
        <f t="shared" si="2"/>
        <v>0</v>
      </c>
      <c r="K16" s="1375">
        <v>25</v>
      </c>
      <c r="L16" s="1374">
        <f t="shared" si="3"/>
        <v>75</v>
      </c>
      <c r="M16" s="1375"/>
      <c r="N16" s="1374">
        <f t="shared" si="4"/>
        <v>0</v>
      </c>
    </row>
    <row r="17" spans="1:14">
      <c r="A17" s="166">
        <v>6</v>
      </c>
      <c r="B17" s="1369" t="s">
        <v>375</v>
      </c>
      <c r="C17" s="1372">
        <v>4.5</v>
      </c>
      <c r="D17" s="1194">
        <v>50</v>
      </c>
      <c r="E17" s="1193" t="s">
        <v>175</v>
      </c>
      <c r="F17" s="1374">
        <f t="shared" si="0"/>
        <v>225</v>
      </c>
      <c r="G17" s="1375">
        <v>25</v>
      </c>
      <c r="H17" s="1374">
        <f t="shared" si="1"/>
        <v>112.5</v>
      </c>
      <c r="I17" s="1375"/>
      <c r="J17" s="1374">
        <f t="shared" si="2"/>
        <v>0</v>
      </c>
      <c r="K17" s="1375">
        <v>25</v>
      </c>
      <c r="L17" s="1374">
        <f t="shared" si="3"/>
        <v>112.5</v>
      </c>
      <c r="M17" s="1375"/>
      <c r="N17" s="1374">
        <f t="shared" si="4"/>
        <v>0</v>
      </c>
    </row>
    <row r="18" spans="1:14">
      <c r="A18" s="166">
        <v>7</v>
      </c>
      <c r="B18" s="1369" t="s">
        <v>421</v>
      </c>
      <c r="C18" s="1372">
        <v>12</v>
      </c>
      <c r="D18" s="1194">
        <v>10</v>
      </c>
      <c r="E18" s="1193" t="s">
        <v>175</v>
      </c>
      <c r="F18" s="1374">
        <f t="shared" si="0"/>
        <v>120</v>
      </c>
      <c r="G18" s="1375">
        <v>5</v>
      </c>
      <c r="H18" s="1374">
        <f t="shared" si="1"/>
        <v>60</v>
      </c>
      <c r="I18" s="1375"/>
      <c r="J18" s="1374">
        <f t="shared" si="2"/>
        <v>0</v>
      </c>
      <c r="K18" s="1375">
        <v>5</v>
      </c>
      <c r="L18" s="1374">
        <f t="shared" si="3"/>
        <v>60</v>
      </c>
      <c r="M18" s="1375"/>
      <c r="N18" s="1374">
        <f t="shared" si="4"/>
        <v>0</v>
      </c>
    </row>
    <row r="19" spans="1:14">
      <c r="A19" s="166">
        <v>8</v>
      </c>
      <c r="B19" s="1369" t="s">
        <v>1176</v>
      </c>
      <c r="C19" s="1372">
        <v>3</v>
      </c>
      <c r="D19" s="1194">
        <v>40</v>
      </c>
      <c r="E19" s="1193" t="s">
        <v>175</v>
      </c>
      <c r="F19" s="1374">
        <f t="shared" si="0"/>
        <v>120</v>
      </c>
      <c r="G19" s="1375">
        <v>10</v>
      </c>
      <c r="H19" s="1374">
        <f t="shared" si="1"/>
        <v>30</v>
      </c>
      <c r="I19" s="1375">
        <v>10</v>
      </c>
      <c r="J19" s="1374">
        <f t="shared" si="2"/>
        <v>30</v>
      </c>
      <c r="K19" s="1375">
        <v>10</v>
      </c>
      <c r="L19" s="1374">
        <f t="shared" si="3"/>
        <v>30</v>
      </c>
      <c r="M19" s="1375">
        <v>10</v>
      </c>
      <c r="N19" s="1374">
        <f t="shared" si="4"/>
        <v>30</v>
      </c>
    </row>
    <row r="20" spans="1:14">
      <c r="A20" s="166">
        <v>9</v>
      </c>
      <c r="B20" s="1369" t="s">
        <v>1177</v>
      </c>
      <c r="C20" s="1372">
        <v>2</v>
      </c>
      <c r="D20" s="1194">
        <v>35</v>
      </c>
      <c r="E20" s="1193" t="s">
        <v>175</v>
      </c>
      <c r="F20" s="1374">
        <f t="shared" si="0"/>
        <v>70</v>
      </c>
      <c r="G20" s="1375">
        <v>10</v>
      </c>
      <c r="H20" s="1374">
        <f t="shared" si="1"/>
        <v>20</v>
      </c>
      <c r="I20" s="1375"/>
      <c r="J20" s="1374">
        <f t="shared" si="2"/>
        <v>0</v>
      </c>
      <c r="K20" s="1375">
        <v>25</v>
      </c>
      <c r="L20" s="1374">
        <f t="shared" si="3"/>
        <v>50</v>
      </c>
      <c r="M20" s="1375"/>
      <c r="N20" s="1374">
        <f t="shared" si="4"/>
        <v>0</v>
      </c>
    </row>
    <row r="21" spans="1:14">
      <c r="A21" s="166">
        <v>10</v>
      </c>
      <c r="B21" s="1369" t="s">
        <v>1178</v>
      </c>
      <c r="C21" s="1372">
        <v>60</v>
      </c>
      <c r="D21" s="1194">
        <v>5</v>
      </c>
      <c r="E21" s="1193" t="s">
        <v>161</v>
      </c>
      <c r="F21" s="1374">
        <f t="shared" si="0"/>
        <v>300</v>
      </c>
      <c r="G21" s="1375">
        <v>2</v>
      </c>
      <c r="H21" s="1374">
        <f t="shared" si="1"/>
        <v>120</v>
      </c>
      <c r="I21" s="1375"/>
      <c r="J21" s="1374">
        <f t="shared" si="2"/>
        <v>0</v>
      </c>
      <c r="K21" s="1375">
        <v>2</v>
      </c>
      <c r="L21" s="1374">
        <f t="shared" si="3"/>
        <v>120</v>
      </c>
      <c r="M21" s="1375">
        <v>1</v>
      </c>
      <c r="N21" s="1374">
        <f t="shared" si="4"/>
        <v>60</v>
      </c>
    </row>
    <row r="22" spans="1:14">
      <c r="A22" s="166">
        <v>11</v>
      </c>
      <c r="B22" s="1369" t="s">
        <v>15</v>
      </c>
      <c r="C22" s="1372">
        <v>65</v>
      </c>
      <c r="D22" s="1194">
        <v>2</v>
      </c>
      <c r="E22" s="1193" t="s">
        <v>175</v>
      </c>
      <c r="F22" s="1374">
        <f t="shared" si="0"/>
        <v>130</v>
      </c>
      <c r="G22" s="1375">
        <v>1</v>
      </c>
      <c r="H22" s="1374">
        <f t="shared" si="1"/>
        <v>65</v>
      </c>
      <c r="I22" s="1375"/>
      <c r="J22" s="1374">
        <f t="shared" si="2"/>
        <v>0</v>
      </c>
      <c r="K22" s="1375">
        <v>1</v>
      </c>
      <c r="L22" s="1374">
        <f t="shared" si="3"/>
        <v>65</v>
      </c>
      <c r="M22" s="1375"/>
      <c r="N22" s="1374">
        <f t="shared" si="4"/>
        <v>0</v>
      </c>
    </row>
    <row r="23" spans="1:14">
      <c r="A23" s="166">
        <v>12</v>
      </c>
      <c r="B23" s="1369" t="s">
        <v>285</v>
      </c>
      <c r="C23" s="1372">
        <v>30</v>
      </c>
      <c r="D23" s="1194">
        <v>3</v>
      </c>
      <c r="E23" s="1193" t="s">
        <v>175</v>
      </c>
      <c r="F23" s="1374">
        <f t="shared" si="0"/>
        <v>90</v>
      </c>
      <c r="G23" s="1375">
        <v>3</v>
      </c>
      <c r="H23" s="1374">
        <f t="shared" si="1"/>
        <v>90</v>
      </c>
      <c r="I23" s="1375"/>
      <c r="J23" s="1374">
        <f t="shared" si="2"/>
        <v>0</v>
      </c>
      <c r="K23" s="1375"/>
      <c r="L23" s="1374">
        <f t="shared" si="3"/>
        <v>0</v>
      </c>
      <c r="M23" s="1375"/>
      <c r="N23" s="1374">
        <f t="shared" si="4"/>
        <v>0</v>
      </c>
    </row>
    <row r="24" spans="1:14">
      <c r="A24" s="166">
        <v>13</v>
      </c>
      <c r="B24" s="1369" t="s">
        <v>802</v>
      </c>
      <c r="C24" s="1372">
        <v>240</v>
      </c>
      <c r="D24" s="1194">
        <v>1</v>
      </c>
      <c r="E24" s="1193" t="s">
        <v>161</v>
      </c>
      <c r="F24" s="1374">
        <f t="shared" si="0"/>
        <v>240</v>
      </c>
      <c r="G24" s="1375">
        <v>1</v>
      </c>
      <c r="H24" s="1374">
        <f t="shared" si="1"/>
        <v>240</v>
      </c>
      <c r="I24" s="1375"/>
      <c r="J24" s="1374">
        <f t="shared" si="2"/>
        <v>0</v>
      </c>
      <c r="K24" s="1375"/>
      <c r="L24" s="1374">
        <f t="shared" si="3"/>
        <v>0</v>
      </c>
      <c r="M24" s="1375"/>
      <c r="N24" s="1374">
        <f t="shared" si="4"/>
        <v>0</v>
      </c>
    </row>
    <row r="25" spans="1:14">
      <c r="A25" s="166">
        <v>14</v>
      </c>
      <c r="B25" s="1369" t="s">
        <v>1179</v>
      </c>
      <c r="C25" s="1372">
        <v>25</v>
      </c>
      <c r="D25" s="1194">
        <v>4</v>
      </c>
      <c r="E25" s="1193" t="s">
        <v>161</v>
      </c>
      <c r="F25" s="1374">
        <f t="shared" si="0"/>
        <v>100</v>
      </c>
      <c r="G25" s="1375">
        <v>1</v>
      </c>
      <c r="H25" s="1374">
        <f t="shared" si="1"/>
        <v>25</v>
      </c>
      <c r="I25" s="1375">
        <v>1</v>
      </c>
      <c r="J25" s="1374">
        <f t="shared" si="2"/>
        <v>25</v>
      </c>
      <c r="K25" s="1375">
        <v>1</v>
      </c>
      <c r="L25" s="1374">
        <f t="shared" si="3"/>
        <v>25</v>
      </c>
      <c r="M25" s="1375">
        <v>1</v>
      </c>
      <c r="N25" s="1374">
        <f t="shared" si="4"/>
        <v>25</v>
      </c>
    </row>
    <row r="26" spans="1:14">
      <c r="A26" s="166">
        <v>15</v>
      </c>
      <c r="B26" s="1369" t="s">
        <v>1027</v>
      </c>
      <c r="C26" s="1372">
        <v>35</v>
      </c>
      <c r="D26" s="1194">
        <v>4</v>
      </c>
      <c r="E26" s="1193" t="s">
        <v>161</v>
      </c>
      <c r="F26" s="1374">
        <f t="shared" si="0"/>
        <v>140</v>
      </c>
      <c r="G26" s="1375">
        <v>1</v>
      </c>
      <c r="H26" s="1374">
        <f t="shared" si="1"/>
        <v>35</v>
      </c>
      <c r="I26" s="1375">
        <v>1</v>
      </c>
      <c r="J26" s="1374">
        <f t="shared" si="2"/>
        <v>35</v>
      </c>
      <c r="K26" s="1375">
        <v>1</v>
      </c>
      <c r="L26" s="1374">
        <f t="shared" si="3"/>
        <v>35</v>
      </c>
      <c r="M26" s="1375">
        <v>1</v>
      </c>
      <c r="N26" s="1374">
        <f t="shared" si="4"/>
        <v>35</v>
      </c>
    </row>
    <row r="27" spans="1:14">
      <c r="A27" s="166">
        <v>16</v>
      </c>
      <c r="B27" s="1369" t="s">
        <v>1180</v>
      </c>
      <c r="C27" s="1372">
        <v>50</v>
      </c>
      <c r="D27" s="1194">
        <v>2</v>
      </c>
      <c r="E27" s="1193" t="s">
        <v>161</v>
      </c>
      <c r="F27" s="1374">
        <f t="shared" si="0"/>
        <v>100</v>
      </c>
      <c r="G27" s="1375">
        <v>1</v>
      </c>
      <c r="H27" s="1374">
        <f t="shared" si="1"/>
        <v>50</v>
      </c>
      <c r="I27" s="1375"/>
      <c r="J27" s="1374">
        <f t="shared" si="2"/>
        <v>0</v>
      </c>
      <c r="K27" s="1375">
        <v>1</v>
      </c>
      <c r="L27" s="1374">
        <f t="shared" si="3"/>
        <v>50</v>
      </c>
      <c r="M27" s="1375"/>
      <c r="N27" s="1374">
        <f t="shared" si="4"/>
        <v>0</v>
      </c>
    </row>
    <row r="28" spans="1:14">
      <c r="A28" s="166">
        <v>17</v>
      </c>
      <c r="B28" s="1369" t="s">
        <v>1181</v>
      </c>
      <c r="C28" s="1372">
        <v>300</v>
      </c>
      <c r="D28" s="1194">
        <v>2</v>
      </c>
      <c r="E28" s="1193" t="s">
        <v>175</v>
      </c>
      <c r="F28" s="1374">
        <f t="shared" si="0"/>
        <v>600</v>
      </c>
      <c r="G28" s="1375">
        <v>1</v>
      </c>
      <c r="H28" s="1374">
        <f t="shared" si="1"/>
        <v>300</v>
      </c>
      <c r="I28" s="1375"/>
      <c r="J28" s="1374">
        <f t="shared" si="2"/>
        <v>0</v>
      </c>
      <c r="K28" s="1375">
        <v>1</v>
      </c>
      <c r="L28" s="1374">
        <f t="shared" si="3"/>
        <v>300</v>
      </c>
      <c r="M28" s="1375"/>
      <c r="N28" s="1374">
        <f t="shared" si="4"/>
        <v>0</v>
      </c>
    </row>
    <row r="29" spans="1:14">
      <c r="A29" s="166">
        <v>18</v>
      </c>
      <c r="B29" s="1369" t="s">
        <v>376</v>
      </c>
      <c r="C29" s="1372">
        <v>35</v>
      </c>
      <c r="D29" s="1194">
        <v>10</v>
      </c>
      <c r="E29" s="1193" t="s">
        <v>175</v>
      </c>
      <c r="F29" s="1374">
        <f t="shared" si="0"/>
        <v>350</v>
      </c>
      <c r="G29" s="1375">
        <v>3</v>
      </c>
      <c r="H29" s="1374">
        <f t="shared" si="1"/>
        <v>105</v>
      </c>
      <c r="I29" s="1375">
        <v>2</v>
      </c>
      <c r="J29" s="1374">
        <f t="shared" si="2"/>
        <v>70</v>
      </c>
      <c r="K29" s="1375">
        <v>3</v>
      </c>
      <c r="L29" s="1374">
        <f t="shared" si="3"/>
        <v>105</v>
      </c>
      <c r="M29" s="1375">
        <v>2</v>
      </c>
      <c r="N29" s="1374">
        <f t="shared" si="4"/>
        <v>70</v>
      </c>
    </row>
    <row r="30" spans="1:14">
      <c r="A30" s="166">
        <v>19</v>
      </c>
      <c r="B30" s="1369" t="s">
        <v>1182</v>
      </c>
      <c r="C30" s="1372">
        <v>18</v>
      </c>
      <c r="D30" s="1194">
        <v>2</v>
      </c>
      <c r="E30" s="1193" t="s">
        <v>174</v>
      </c>
      <c r="F30" s="1374">
        <f t="shared" si="0"/>
        <v>36</v>
      </c>
      <c r="G30" s="1375">
        <v>1</v>
      </c>
      <c r="H30" s="1374">
        <f t="shared" si="1"/>
        <v>18</v>
      </c>
      <c r="I30" s="1375"/>
      <c r="J30" s="1374">
        <f t="shared" si="2"/>
        <v>0</v>
      </c>
      <c r="K30" s="1375">
        <v>1</v>
      </c>
      <c r="L30" s="1374">
        <f t="shared" si="3"/>
        <v>18</v>
      </c>
      <c r="M30" s="1375"/>
      <c r="N30" s="1374">
        <f t="shared" si="4"/>
        <v>0</v>
      </c>
    </row>
    <row r="31" spans="1:14">
      <c r="A31" s="166">
        <v>20</v>
      </c>
      <c r="B31" s="1369" t="s">
        <v>1183</v>
      </c>
      <c r="C31" s="1372">
        <v>350</v>
      </c>
      <c r="D31" s="1194">
        <v>8</v>
      </c>
      <c r="E31" s="1193" t="s">
        <v>162</v>
      </c>
      <c r="F31" s="1374">
        <f t="shared" si="0"/>
        <v>2800</v>
      </c>
      <c r="G31" s="1375">
        <v>2</v>
      </c>
      <c r="H31" s="1374">
        <f t="shared" si="1"/>
        <v>700</v>
      </c>
      <c r="I31" s="1375">
        <v>2</v>
      </c>
      <c r="J31" s="1374">
        <f t="shared" si="2"/>
        <v>700</v>
      </c>
      <c r="K31" s="1375">
        <v>2</v>
      </c>
      <c r="L31" s="1374">
        <f t="shared" si="3"/>
        <v>700</v>
      </c>
      <c r="M31" s="1375">
        <v>2</v>
      </c>
      <c r="N31" s="1374">
        <f t="shared" si="4"/>
        <v>700</v>
      </c>
    </row>
    <row r="32" spans="1:14">
      <c r="A32" s="166">
        <v>21</v>
      </c>
      <c r="B32" s="1369" t="s">
        <v>1184</v>
      </c>
      <c r="C32" s="1372">
        <v>350</v>
      </c>
      <c r="D32" s="1194">
        <v>2</v>
      </c>
      <c r="E32" s="1193" t="s">
        <v>162</v>
      </c>
      <c r="F32" s="1374">
        <f t="shared" si="0"/>
        <v>700</v>
      </c>
      <c r="G32" s="1375">
        <v>1</v>
      </c>
      <c r="H32" s="1374">
        <f t="shared" si="1"/>
        <v>350</v>
      </c>
      <c r="I32" s="1375"/>
      <c r="J32" s="1374">
        <f t="shared" si="2"/>
        <v>0</v>
      </c>
      <c r="K32" s="1375">
        <v>1</v>
      </c>
      <c r="L32" s="1374">
        <f t="shared" si="3"/>
        <v>350</v>
      </c>
      <c r="M32" s="1375"/>
      <c r="N32" s="1374">
        <f t="shared" si="4"/>
        <v>0</v>
      </c>
    </row>
    <row r="33" spans="1:14">
      <c r="A33" s="166">
        <v>22</v>
      </c>
      <c r="B33" s="1369" t="s">
        <v>1185</v>
      </c>
      <c r="C33" s="1372">
        <v>350</v>
      </c>
      <c r="D33" s="1194">
        <v>2</v>
      </c>
      <c r="E33" s="1193" t="s">
        <v>162</v>
      </c>
      <c r="F33" s="1374">
        <f t="shared" si="0"/>
        <v>700</v>
      </c>
      <c r="G33" s="1375">
        <v>1</v>
      </c>
      <c r="H33" s="1374">
        <f t="shared" si="1"/>
        <v>350</v>
      </c>
      <c r="I33" s="1375"/>
      <c r="J33" s="1374">
        <f t="shared" si="2"/>
        <v>0</v>
      </c>
      <c r="K33" s="1375">
        <v>1</v>
      </c>
      <c r="L33" s="1374">
        <f t="shared" si="3"/>
        <v>350</v>
      </c>
      <c r="M33" s="1375"/>
      <c r="N33" s="1374">
        <f t="shared" si="4"/>
        <v>0</v>
      </c>
    </row>
    <row r="34" spans="1:14">
      <c r="A34" s="166">
        <v>23</v>
      </c>
      <c r="B34" s="1369" t="s">
        <v>1186</v>
      </c>
      <c r="C34" s="1372">
        <v>350</v>
      </c>
      <c r="D34" s="1194">
        <v>2</v>
      </c>
      <c r="E34" s="1193" t="s">
        <v>162</v>
      </c>
      <c r="F34" s="1374">
        <f t="shared" si="0"/>
        <v>700</v>
      </c>
      <c r="G34" s="1375">
        <v>1</v>
      </c>
      <c r="H34" s="1374">
        <f t="shared" si="1"/>
        <v>350</v>
      </c>
      <c r="I34" s="1375"/>
      <c r="J34" s="1374">
        <f t="shared" si="2"/>
        <v>0</v>
      </c>
      <c r="K34" s="1375">
        <v>1</v>
      </c>
      <c r="L34" s="1374">
        <f t="shared" si="3"/>
        <v>350</v>
      </c>
      <c r="M34" s="1375"/>
      <c r="N34" s="1374">
        <f t="shared" si="4"/>
        <v>0</v>
      </c>
    </row>
    <row r="35" spans="1:14">
      <c r="A35" s="166">
        <v>24</v>
      </c>
      <c r="B35" s="1369" t="s">
        <v>1187</v>
      </c>
      <c r="C35" s="1372">
        <v>120</v>
      </c>
      <c r="D35" s="1194">
        <v>3</v>
      </c>
      <c r="E35" s="1193" t="s">
        <v>162</v>
      </c>
      <c r="F35" s="1374">
        <f t="shared" si="0"/>
        <v>360</v>
      </c>
      <c r="G35" s="1375">
        <v>2</v>
      </c>
      <c r="H35" s="1374">
        <f t="shared" si="1"/>
        <v>240</v>
      </c>
      <c r="I35" s="1375"/>
      <c r="J35" s="1374">
        <f t="shared" si="2"/>
        <v>0</v>
      </c>
      <c r="K35" s="1375">
        <v>1</v>
      </c>
      <c r="L35" s="1374">
        <f t="shared" si="3"/>
        <v>120</v>
      </c>
      <c r="M35" s="1375"/>
      <c r="N35" s="1374">
        <f t="shared" si="4"/>
        <v>0</v>
      </c>
    </row>
    <row r="36" spans="1:14">
      <c r="A36" s="166">
        <v>25</v>
      </c>
      <c r="B36" s="1369" t="s">
        <v>1188</v>
      </c>
      <c r="C36" s="1372">
        <v>120</v>
      </c>
      <c r="D36" s="1194">
        <v>2</v>
      </c>
      <c r="E36" s="1193" t="s">
        <v>162</v>
      </c>
      <c r="F36" s="1374">
        <f t="shared" si="0"/>
        <v>240</v>
      </c>
      <c r="G36" s="1375">
        <v>1</v>
      </c>
      <c r="H36" s="1374">
        <f t="shared" si="1"/>
        <v>120</v>
      </c>
      <c r="I36" s="1375"/>
      <c r="J36" s="1374">
        <f t="shared" si="2"/>
        <v>0</v>
      </c>
      <c r="K36" s="1375">
        <v>1</v>
      </c>
      <c r="L36" s="1374">
        <f t="shared" si="3"/>
        <v>120</v>
      </c>
      <c r="M36" s="1375"/>
      <c r="N36" s="1374">
        <f t="shared" si="4"/>
        <v>0</v>
      </c>
    </row>
    <row r="37" spans="1:14">
      <c r="A37" s="166">
        <v>26</v>
      </c>
      <c r="B37" s="1369" t="s">
        <v>1189</v>
      </c>
      <c r="C37" s="1372">
        <v>120</v>
      </c>
      <c r="D37" s="1194">
        <v>2</v>
      </c>
      <c r="E37" s="1193" t="s">
        <v>162</v>
      </c>
      <c r="F37" s="1374">
        <f t="shared" si="0"/>
        <v>240</v>
      </c>
      <c r="G37" s="1375">
        <v>1</v>
      </c>
      <c r="H37" s="1374">
        <f t="shared" si="1"/>
        <v>120</v>
      </c>
      <c r="I37" s="1375"/>
      <c r="J37" s="1374">
        <f t="shared" si="2"/>
        <v>0</v>
      </c>
      <c r="K37" s="1375">
        <v>1</v>
      </c>
      <c r="L37" s="1374">
        <f t="shared" si="3"/>
        <v>120</v>
      </c>
      <c r="M37" s="1375"/>
      <c r="N37" s="1374">
        <f t="shared" si="4"/>
        <v>0</v>
      </c>
    </row>
    <row r="38" spans="1:14">
      <c r="A38" s="166">
        <v>27</v>
      </c>
      <c r="B38" s="1369" t="s">
        <v>1190</v>
      </c>
      <c r="C38" s="1372">
        <v>120</v>
      </c>
      <c r="D38" s="1194">
        <v>2</v>
      </c>
      <c r="E38" s="1193" t="s">
        <v>162</v>
      </c>
      <c r="F38" s="1374">
        <f t="shared" si="0"/>
        <v>240</v>
      </c>
      <c r="G38" s="1375">
        <v>1</v>
      </c>
      <c r="H38" s="1374">
        <f t="shared" si="1"/>
        <v>120</v>
      </c>
      <c r="I38" s="1375"/>
      <c r="J38" s="1374">
        <f t="shared" si="2"/>
        <v>0</v>
      </c>
      <c r="K38" s="1375">
        <v>1</v>
      </c>
      <c r="L38" s="1374">
        <f t="shared" si="3"/>
        <v>120</v>
      </c>
      <c r="M38" s="1375"/>
      <c r="N38" s="1374">
        <f t="shared" si="4"/>
        <v>0</v>
      </c>
    </row>
    <row r="39" spans="1:14">
      <c r="A39" s="166">
        <v>28</v>
      </c>
      <c r="B39" s="1369" t="s">
        <v>123</v>
      </c>
      <c r="C39" s="1372">
        <v>18</v>
      </c>
      <c r="D39" s="1194">
        <v>9</v>
      </c>
      <c r="E39" s="1193" t="s">
        <v>175</v>
      </c>
      <c r="F39" s="1374">
        <f t="shared" si="0"/>
        <v>162</v>
      </c>
      <c r="G39" s="1375">
        <v>3</v>
      </c>
      <c r="H39" s="1374">
        <f t="shared" si="1"/>
        <v>54</v>
      </c>
      <c r="I39" s="1375">
        <v>3</v>
      </c>
      <c r="J39" s="1374">
        <f t="shared" si="2"/>
        <v>54</v>
      </c>
      <c r="K39" s="1375">
        <v>3</v>
      </c>
      <c r="L39" s="1374">
        <f t="shared" si="3"/>
        <v>54</v>
      </c>
      <c r="M39" s="1375"/>
      <c r="N39" s="1374">
        <f t="shared" si="4"/>
        <v>0</v>
      </c>
    </row>
    <row r="40" spans="1:14" s="1272" customFormat="1">
      <c r="A40" s="166">
        <v>29</v>
      </c>
      <c r="B40" s="1369" t="s">
        <v>1191</v>
      </c>
      <c r="C40" s="1372">
        <v>75</v>
      </c>
      <c r="D40" s="1194">
        <v>10</v>
      </c>
      <c r="E40" s="1193" t="s">
        <v>175</v>
      </c>
      <c r="F40" s="1374">
        <f t="shared" si="0"/>
        <v>750</v>
      </c>
      <c r="G40" s="1375">
        <v>5</v>
      </c>
      <c r="H40" s="1374">
        <f t="shared" si="1"/>
        <v>375</v>
      </c>
      <c r="I40" s="1375">
        <v>2</v>
      </c>
      <c r="J40" s="1374">
        <f t="shared" si="2"/>
        <v>150</v>
      </c>
      <c r="K40" s="1375">
        <v>3</v>
      </c>
      <c r="L40" s="1374">
        <f t="shared" si="3"/>
        <v>225</v>
      </c>
      <c r="M40" s="1375"/>
      <c r="N40" s="1374">
        <f t="shared" si="4"/>
        <v>0</v>
      </c>
    </row>
    <row r="41" spans="1:14" s="1272" customFormat="1">
      <c r="A41" s="166">
        <v>30</v>
      </c>
      <c r="B41" s="1369" t="s">
        <v>1192</v>
      </c>
      <c r="C41" s="1372">
        <v>85</v>
      </c>
      <c r="D41" s="1194">
        <v>2</v>
      </c>
      <c r="E41" s="1193" t="s">
        <v>175</v>
      </c>
      <c r="F41" s="1374">
        <f t="shared" si="0"/>
        <v>170</v>
      </c>
      <c r="G41" s="1375">
        <v>1</v>
      </c>
      <c r="H41" s="1374">
        <f t="shared" si="1"/>
        <v>85</v>
      </c>
      <c r="I41" s="1375"/>
      <c r="J41" s="1374">
        <f t="shared" si="2"/>
        <v>0</v>
      </c>
      <c r="K41" s="1375">
        <v>1</v>
      </c>
      <c r="L41" s="1374">
        <f t="shared" si="3"/>
        <v>85</v>
      </c>
      <c r="M41" s="1375"/>
      <c r="N41" s="1374">
        <f t="shared" si="4"/>
        <v>0</v>
      </c>
    </row>
    <row r="42" spans="1:14" s="1272" customFormat="1">
      <c r="A42" s="166">
        <v>31</v>
      </c>
      <c r="B42" s="1369" t="s">
        <v>1193</v>
      </c>
      <c r="C42" s="1372">
        <v>55</v>
      </c>
      <c r="D42" s="1194">
        <v>2</v>
      </c>
      <c r="E42" s="1193" t="s">
        <v>175</v>
      </c>
      <c r="F42" s="1374">
        <f t="shared" si="0"/>
        <v>110</v>
      </c>
      <c r="G42" s="1375">
        <v>1</v>
      </c>
      <c r="H42" s="1374">
        <f t="shared" si="1"/>
        <v>55</v>
      </c>
      <c r="I42" s="1375"/>
      <c r="J42" s="1374">
        <f t="shared" si="2"/>
        <v>0</v>
      </c>
      <c r="K42" s="1375">
        <v>1</v>
      </c>
      <c r="L42" s="1374">
        <f t="shared" si="3"/>
        <v>55</v>
      </c>
      <c r="M42" s="1375"/>
      <c r="N42" s="1374">
        <f t="shared" si="4"/>
        <v>0</v>
      </c>
    </row>
    <row r="43" spans="1:14" s="1272" customFormat="1">
      <c r="A43" s="166">
        <v>32</v>
      </c>
      <c r="B43" s="1369" t="s">
        <v>418</v>
      </c>
      <c r="C43" s="1372">
        <v>7</v>
      </c>
      <c r="D43" s="1194">
        <v>4</v>
      </c>
      <c r="E43" s="1193" t="s">
        <v>175</v>
      </c>
      <c r="F43" s="1374">
        <f t="shared" si="0"/>
        <v>28</v>
      </c>
      <c r="G43" s="1375">
        <v>2</v>
      </c>
      <c r="H43" s="1374">
        <f t="shared" si="1"/>
        <v>14</v>
      </c>
      <c r="I43" s="1375"/>
      <c r="J43" s="1374">
        <f t="shared" si="2"/>
        <v>0</v>
      </c>
      <c r="K43" s="1375">
        <v>2</v>
      </c>
      <c r="L43" s="1374">
        <f t="shared" si="3"/>
        <v>14</v>
      </c>
      <c r="M43" s="1375"/>
      <c r="N43" s="1374">
        <f t="shared" si="4"/>
        <v>0</v>
      </c>
    </row>
    <row r="44" spans="1:14" s="1272" customFormat="1">
      <c r="A44" s="166">
        <v>33</v>
      </c>
      <c r="B44" s="1369" t="s">
        <v>1194</v>
      </c>
      <c r="C44" s="1372">
        <v>375</v>
      </c>
      <c r="D44" s="1194">
        <v>1</v>
      </c>
      <c r="E44" s="1193" t="s">
        <v>175</v>
      </c>
      <c r="F44" s="1374">
        <f t="shared" si="0"/>
        <v>375</v>
      </c>
      <c r="G44" s="1375">
        <v>1</v>
      </c>
      <c r="H44" s="1374">
        <f t="shared" si="1"/>
        <v>375</v>
      </c>
      <c r="I44" s="1375"/>
      <c r="J44" s="1374">
        <f t="shared" si="2"/>
        <v>0</v>
      </c>
      <c r="K44" s="1375"/>
      <c r="L44" s="1374">
        <f t="shared" si="3"/>
        <v>0</v>
      </c>
      <c r="M44" s="1375"/>
      <c r="N44" s="1374">
        <f t="shared" si="4"/>
        <v>0</v>
      </c>
    </row>
    <row r="45" spans="1:14" s="1272" customFormat="1">
      <c r="A45" s="166">
        <v>34</v>
      </c>
      <c r="B45" s="1369" t="s">
        <v>1195</v>
      </c>
      <c r="C45" s="1372">
        <v>60</v>
      </c>
      <c r="D45" s="1194">
        <v>3</v>
      </c>
      <c r="E45" s="1193" t="s">
        <v>175</v>
      </c>
      <c r="F45" s="1374">
        <f t="shared" si="0"/>
        <v>180</v>
      </c>
      <c r="G45" s="1375">
        <v>3</v>
      </c>
      <c r="H45" s="1374">
        <f t="shared" si="1"/>
        <v>180</v>
      </c>
      <c r="I45" s="1375"/>
      <c r="J45" s="1374">
        <f t="shared" si="2"/>
        <v>0</v>
      </c>
      <c r="K45" s="1375"/>
      <c r="L45" s="1374">
        <f t="shared" si="3"/>
        <v>0</v>
      </c>
      <c r="M45" s="1375"/>
      <c r="N45" s="1374">
        <f t="shared" si="4"/>
        <v>0</v>
      </c>
    </row>
    <row r="46" spans="1:14" s="1272" customFormat="1">
      <c r="A46" s="166">
        <v>35</v>
      </c>
      <c r="B46" s="1369" t="s">
        <v>583</v>
      </c>
      <c r="C46" s="1372">
        <v>550</v>
      </c>
      <c r="D46" s="1194">
        <v>1</v>
      </c>
      <c r="E46" s="1193" t="s">
        <v>175</v>
      </c>
      <c r="F46" s="1374">
        <f t="shared" si="0"/>
        <v>550</v>
      </c>
      <c r="G46" s="1375"/>
      <c r="H46" s="1374">
        <f t="shared" si="1"/>
        <v>0</v>
      </c>
      <c r="I46" s="1375">
        <v>1</v>
      </c>
      <c r="J46" s="1374">
        <f t="shared" si="2"/>
        <v>550</v>
      </c>
      <c r="K46" s="1375"/>
      <c r="L46" s="1374">
        <f t="shared" si="3"/>
        <v>0</v>
      </c>
      <c r="M46" s="1375"/>
      <c r="N46" s="1374">
        <f t="shared" si="4"/>
        <v>0</v>
      </c>
    </row>
    <row r="47" spans="1:14" s="1272" customFormat="1">
      <c r="A47" s="166">
        <v>36</v>
      </c>
      <c r="B47" s="1369" t="s">
        <v>1196</v>
      </c>
      <c r="C47" s="1372">
        <v>350</v>
      </c>
      <c r="D47" s="1194">
        <v>1</v>
      </c>
      <c r="E47" s="1193" t="s">
        <v>175</v>
      </c>
      <c r="F47" s="1374">
        <f t="shared" si="0"/>
        <v>350</v>
      </c>
      <c r="G47" s="1375">
        <v>1</v>
      </c>
      <c r="H47" s="1374">
        <f t="shared" si="1"/>
        <v>350</v>
      </c>
      <c r="I47" s="1375"/>
      <c r="J47" s="1374">
        <f>C47*I47</f>
        <v>0</v>
      </c>
      <c r="K47" s="1375"/>
      <c r="L47" s="1374">
        <f t="shared" si="3"/>
        <v>0</v>
      </c>
      <c r="M47" s="1375"/>
      <c r="N47" s="1374">
        <f t="shared" si="4"/>
        <v>0</v>
      </c>
    </row>
    <row r="48" spans="1:14" s="1272" customFormat="1">
      <c r="A48" s="6"/>
      <c r="B48" s="1370" t="s">
        <v>1197</v>
      </c>
      <c r="C48" s="386"/>
      <c r="D48" s="6"/>
      <c r="E48" s="6"/>
      <c r="F48" s="922"/>
      <c r="G48" s="6"/>
      <c r="H48" s="386"/>
      <c r="I48" s="6"/>
      <c r="J48" s="386"/>
      <c r="K48" s="6"/>
      <c r="L48" s="386"/>
      <c r="M48" s="6"/>
      <c r="N48" s="386"/>
    </row>
    <row r="49" spans="1:14" s="1272" customFormat="1">
      <c r="A49" s="6">
        <v>37</v>
      </c>
      <c r="B49" s="1369" t="s">
        <v>1198</v>
      </c>
      <c r="C49" s="1372">
        <v>7</v>
      </c>
      <c r="D49" s="1373">
        <v>1200</v>
      </c>
      <c r="E49" s="1193" t="s">
        <v>175</v>
      </c>
      <c r="F49" s="1374">
        <f t="shared" si="0"/>
        <v>8400</v>
      </c>
      <c r="G49" s="1375">
        <v>300</v>
      </c>
      <c r="H49" s="1374">
        <f t="shared" si="1"/>
        <v>2100</v>
      </c>
      <c r="I49" s="1375">
        <v>300</v>
      </c>
      <c r="J49" s="1374">
        <f>C49*I49</f>
        <v>2100</v>
      </c>
      <c r="K49" s="1375">
        <v>300</v>
      </c>
      <c r="L49" s="1374">
        <f t="shared" si="3"/>
        <v>2100</v>
      </c>
      <c r="M49" s="1375">
        <v>300</v>
      </c>
      <c r="N49" s="1374">
        <f t="shared" si="4"/>
        <v>2100</v>
      </c>
    </row>
    <row r="50" spans="1:14" s="1272" customFormat="1">
      <c r="A50" s="6">
        <v>38</v>
      </c>
      <c r="B50" s="1369" t="s">
        <v>657</v>
      </c>
      <c r="C50" s="1372">
        <v>90</v>
      </c>
      <c r="D50" s="1194">
        <v>24</v>
      </c>
      <c r="E50" s="1193" t="s">
        <v>175</v>
      </c>
      <c r="F50" s="1374">
        <f t="shared" si="0"/>
        <v>2160</v>
      </c>
      <c r="G50" s="1375">
        <v>6</v>
      </c>
      <c r="H50" s="1374">
        <f t="shared" si="1"/>
        <v>540</v>
      </c>
      <c r="I50" s="1375">
        <v>6</v>
      </c>
      <c r="J50" s="1374">
        <f t="shared" ref="J50:J71" si="5">C50*I50</f>
        <v>540</v>
      </c>
      <c r="K50" s="1375">
        <v>6</v>
      </c>
      <c r="L50" s="1374">
        <f t="shared" si="3"/>
        <v>540</v>
      </c>
      <c r="M50" s="1375">
        <v>6</v>
      </c>
      <c r="N50" s="1374">
        <f t="shared" si="4"/>
        <v>540</v>
      </c>
    </row>
    <row r="51" spans="1:14" s="1272" customFormat="1">
      <c r="A51" s="6">
        <v>39</v>
      </c>
      <c r="B51" s="1369" t="s">
        <v>1199</v>
      </c>
      <c r="C51" s="1372">
        <v>25</v>
      </c>
      <c r="D51" s="1194">
        <v>80</v>
      </c>
      <c r="E51" s="1193" t="s">
        <v>162</v>
      </c>
      <c r="F51" s="1374">
        <f t="shared" si="0"/>
        <v>2000</v>
      </c>
      <c r="G51" s="1375">
        <v>20</v>
      </c>
      <c r="H51" s="1374">
        <f t="shared" si="1"/>
        <v>500</v>
      </c>
      <c r="I51" s="1375">
        <v>20</v>
      </c>
      <c r="J51" s="1374">
        <f t="shared" si="5"/>
        <v>500</v>
      </c>
      <c r="K51" s="1375">
        <v>20</v>
      </c>
      <c r="L51" s="1374">
        <f t="shared" si="3"/>
        <v>500</v>
      </c>
      <c r="M51" s="1375">
        <v>20</v>
      </c>
      <c r="N51" s="1374">
        <f t="shared" si="4"/>
        <v>500</v>
      </c>
    </row>
    <row r="52" spans="1:14" s="1272" customFormat="1">
      <c r="A52" s="6">
        <v>40</v>
      </c>
      <c r="B52" s="1369" t="s">
        <v>1200</v>
      </c>
      <c r="C52" s="1372">
        <v>55</v>
      </c>
      <c r="D52" s="1194">
        <v>20</v>
      </c>
      <c r="E52" s="1193" t="s">
        <v>162</v>
      </c>
      <c r="F52" s="1374">
        <f t="shared" si="0"/>
        <v>1100</v>
      </c>
      <c r="G52" s="1375">
        <v>5</v>
      </c>
      <c r="H52" s="1374">
        <f t="shared" si="1"/>
        <v>275</v>
      </c>
      <c r="I52" s="1375">
        <v>5</v>
      </c>
      <c r="J52" s="1374">
        <f t="shared" si="5"/>
        <v>275</v>
      </c>
      <c r="K52" s="1375">
        <v>5</v>
      </c>
      <c r="L52" s="1374">
        <f t="shared" si="3"/>
        <v>275</v>
      </c>
      <c r="M52" s="1375">
        <v>5</v>
      </c>
      <c r="N52" s="1374">
        <f t="shared" si="4"/>
        <v>275</v>
      </c>
    </row>
    <row r="53" spans="1:14" s="1272" customFormat="1">
      <c r="A53" s="6">
        <v>41</v>
      </c>
      <c r="B53" s="1369" t="s">
        <v>1201</v>
      </c>
      <c r="C53" s="1372">
        <v>110</v>
      </c>
      <c r="D53" s="1194">
        <v>30</v>
      </c>
      <c r="E53" s="1193" t="s">
        <v>175</v>
      </c>
      <c r="F53" s="1374">
        <f t="shared" si="0"/>
        <v>3300</v>
      </c>
      <c r="G53" s="1375"/>
      <c r="H53" s="1374">
        <f t="shared" si="1"/>
        <v>0</v>
      </c>
      <c r="I53" s="1375">
        <v>10</v>
      </c>
      <c r="J53" s="1374">
        <f t="shared" si="5"/>
        <v>1100</v>
      </c>
      <c r="K53" s="1375">
        <v>10</v>
      </c>
      <c r="L53" s="1374">
        <f t="shared" si="3"/>
        <v>1100</v>
      </c>
      <c r="M53" s="1375">
        <v>10</v>
      </c>
      <c r="N53" s="1374">
        <f t="shared" si="4"/>
        <v>1100</v>
      </c>
    </row>
    <row r="54" spans="1:14" s="1272" customFormat="1">
      <c r="A54" s="6">
        <v>42</v>
      </c>
      <c r="B54" s="1369" t="s">
        <v>720</v>
      </c>
      <c r="C54" s="1372">
        <v>100</v>
      </c>
      <c r="D54" s="1194">
        <v>40</v>
      </c>
      <c r="E54" s="1193" t="s">
        <v>175</v>
      </c>
      <c r="F54" s="1374">
        <f t="shared" si="0"/>
        <v>4000</v>
      </c>
      <c r="G54" s="1375">
        <v>10</v>
      </c>
      <c r="H54" s="1374">
        <f t="shared" si="1"/>
        <v>1000</v>
      </c>
      <c r="I54" s="1375">
        <v>10</v>
      </c>
      <c r="J54" s="1374">
        <f t="shared" si="5"/>
        <v>1000</v>
      </c>
      <c r="K54" s="1375">
        <v>10</v>
      </c>
      <c r="L54" s="1374">
        <f t="shared" si="3"/>
        <v>1000</v>
      </c>
      <c r="M54" s="1375">
        <v>10</v>
      </c>
      <c r="N54" s="1374">
        <f t="shared" si="4"/>
        <v>1000</v>
      </c>
    </row>
    <row r="55" spans="1:14" s="1272" customFormat="1">
      <c r="A55" s="6">
        <v>43</v>
      </c>
      <c r="B55" s="1369" t="s">
        <v>1202</v>
      </c>
      <c r="C55" s="1372">
        <v>600</v>
      </c>
      <c r="D55" s="1194">
        <v>2</v>
      </c>
      <c r="E55" s="1193" t="s">
        <v>161</v>
      </c>
      <c r="F55" s="1374">
        <f t="shared" si="0"/>
        <v>1200</v>
      </c>
      <c r="G55" s="1375">
        <v>1</v>
      </c>
      <c r="H55" s="1374">
        <f t="shared" si="1"/>
        <v>600</v>
      </c>
      <c r="I55" s="1375"/>
      <c r="J55" s="1374">
        <f t="shared" si="5"/>
        <v>0</v>
      </c>
      <c r="K55" s="1375">
        <v>1</v>
      </c>
      <c r="L55" s="1374">
        <f t="shared" si="3"/>
        <v>600</v>
      </c>
      <c r="M55" s="1375"/>
      <c r="N55" s="1374">
        <f t="shared" si="4"/>
        <v>0</v>
      </c>
    </row>
    <row r="56" spans="1:14" s="1272" customFormat="1">
      <c r="A56" s="6">
        <v>44</v>
      </c>
      <c r="B56" s="1369" t="s">
        <v>656</v>
      </c>
      <c r="C56" s="1372">
        <v>100</v>
      </c>
      <c r="D56" s="1194">
        <v>2</v>
      </c>
      <c r="E56" s="1193" t="s">
        <v>1214</v>
      </c>
      <c r="F56" s="1374">
        <f t="shared" si="0"/>
        <v>200</v>
      </c>
      <c r="G56" s="1375">
        <v>1</v>
      </c>
      <c r="H56" s="1374">
        <f t="shared" si="1"/>
        <v>100</v>
      </c>
      <c r="I56" s="1375"/>
      <c r="J56" s="1374">
        <f t="shared" si="5"/>
        <v>0</v>
      </c>
      <c r="K56" s="1375">
        <v>1</v>
      </c>
      <c r="L56" s="1374">
        <f t="shared" si="3"/>
        <v>100</v>
      </c>
      <c r="M56" s="1375"/>
      <c r="N56" s="1374">
        <f t="shared" si="4"/>
        <v>0</v>
      </c>
    </row>
    <row r="57" spans="1:14" s="1272" customFormat="1">
      <c r="A57" s="6">
        <v>45</v>
      </c>
      <c r="B57" s="1369" t="s">
        <v>1203</v>
      </c>
      <c r="C57" s="1372">
        <v>420</v>
      </c>
      <c r="D57" s="1194">
        <v>2</v>
      </c>
      <c r="E57" s="1193" t="s">
        <v>161</v>
      </c>
      <c r="F57" s="1374">
        <f t="shared" si="0"/>
        <v>840</v>
      </c>
      <c r="G57" s="1375">
        <v>1</v>
      </c>
      <c r="H57" s="1374">
        <f t="shared" si="1"/>
        <v>420</v>
      </c>
      <c r="I57" s="1375"/>
      <c r="J57" s="1374">
        <f t="shared" si="5"/>
        <v>0</v>
      </c>
      <c r="K57" s="1375">
        <v>1</v>
      </c>
      <c r="L57" s="1374">
        <f t="shared" si="3"/>
        <v>420</v>
      </c>
      <c r="M57" s="1375"/>
      <c r="N57" s="1374">
        <f t="shared" si="4"/>
        <v>0</v>
      </c>
    </row>
    <row r="58" spans="1:14" s="1272" customFormat="1">
      <c r="A58" s="6">
        <v>46</v>
      </c>
      <c r="B58" s="1369" t="s">
        <v>1204</v>
      </c>
      <c r="C58" s="1372">
        <v>150</v>
      </c>
      <c r="D58" s="1194">
        <v>5</v>
      </c>
      <c r="E58" s="1193" t="s">
        <v>175</v>
      </c>
      <c r="F58" s="1374">
        <f t="shared" si="0"/>
        <v>750</v>
      </c>
      <c r="G58" s="1375">
        <v>3</v>
      </c>
      <c r="H58" s="1374">
        <f t="shared" si="1"/>
        <v>450</v>
      </c>
      <c r="I58" s="1375">
        <v>2</v>
      </c>
      <c r="J58" s="1374">
        <f t="shared" si="5"/>
        <v>300</v>
      </c>
      <c r="K58" s="1375"/>
      <c r="L58" s="1374">
        <f t="shared" si="3"/>
        <v>0</v>
      </c>
      <c r="M58" s="1375"/>
      <c r="N58" s="1374">
        <f t="shared" si="4"/>
        <v>0</v>
      </c>
    </row>
    <row r="59" spans="1:14" s="1272" customFormat="1">
      <c r="A59" s="6">
        <v>47</v>
      </c>
      <c r="B59" s="1369" t="s">
        <v>721</v>
      </c>
      <c r="C59" s="1372">
        <v>130</v>
      </c>
      <c r="D59" s="1194">
        <v>3</v>
      </c>
      <c r="E59" s="1193" t="s">
        <v>175</v>
      </c>
      <c r="F59" s="1374">
        <f t="shared" si="0"/>
        <v>390</v>
      </c>
      <c r="G59" s="1375">
        <v>1</v>
      </c>
      <c r="H59" s="1374">
        <f t="shared" si="1"/>
        <v>130</v>
      </c>
      <c r="I59" s="1375">
        <v>1</v>
      </c>
      <c r="J59" s="1374">
        <f t="shared" si="5"/>
        <v>130</v>
      </c>
      <c r="K59" s="1375">
        <v>1</v>
      </c>
      <c r="L59" s="1374">
        <f t="shared" si="3"/>
        <v>130</v>
      </c>
      <c r="M59" s="1375"/>
      <c r="N59" s="1374">
        <f t="shared" si="4"/>
        <v>0</v>
      </c>
    </row>
    <row r="60" spans="1:14" s="1272" customFormat="1">
      <c r="A60" s="6">
        <v>48</v>
      </c>
      <c r="B60" s="1369" t="s">
        <v>1034</v>
      </c>
      <c r="C60" s="1372">
        <v>150</v>
      </c>
      <c r="D60" s="1194">
        <v>30</v>
      </c>
      <c r="E60" s="1193" t="s">
        <v>175</v>
      </c>
      <c r="F60" s="1374">
        <f t="shared" si="0"/>
        <v>4500</v>
      </c>
      <c r="G60" s="1375">
        <v>10</v>
      </c>
      <c r="H60" s="1374">
        <f t="shared" si="1"/>
        <v>1500</v>
      </c>
      <c r="I60" s="1375">
        <v>10</v>
      </c>
      <c r="J60" s="1374">
        <f t="shared" si="5"/>
        <v>1500</v>
      </c>
      <c r="K60" s="1375">
        <v>10</v>
      </c>
      <c r="L60" s="1374">
        <f t="shared" si="3"/>
        <v>1500</v>
      </c>
      <c r="M60" s="1375"/>
      <c r="N60" s="1374">
        <f t="shared" si="4"/>
        <v>0</v>
      </c>
    </row>
    <row r="61" spans="1:14" s="1272" customFormat="1">
      <c r="A61" s="6">
        <v>49</v>
      </c>
      <c r="B61" s="1369" t="s">
        <v>1205</v>
      </c>
      <c r="C61" s="1372">
        <v>20</v>
      </c>
      <c r="D61" s="1194">
        <v>100</v>
      </c>
      <c r="E61" s="1193" t="s">
        <v>175</v>
      </c>
      <c r="F61" s="1374">
        <f t="shared" si="0"/>
        <v>2000</v>
      </c>
      <c r="G61" s="1375">
        <v>25</v>
      </c>
      <c r="H61" s="1374">
        <f t="shared" si="1"/>
        <v>500</v>
      </c>
      <c r="I61" s="1375">
        <v>25</v>
      </c>
      <c r="J61" s="1374">
        <f t="shared" si="5"/>
        <v>500</v>
      </c>
      <c r="K61" s="1375">
        <v>25</v>
      </c>
      <c r="L61" s="1374">
        <f t="shared" si="3"/>
        <v>500</v>
      </c>
      <c r="M61" s="1375">
        <v>25</v>
      </c>
      <c r="N61" s="1374">
        <f t="shared" si="4"/>
        <v>500</v>
      </c>
    </row>
    <row r="62" spans="1:14" s="1272" customFormat="1">
      <c r="A62" s="6">
        <v>50</v>
      </c>
      <c r="B62" s="1369" t="s">
        <v>571</v>
      </c>
      <c r="C62" s="1372">
        <v>38</v>
      </c>
      <c r="D62" s="1194">
        <v>80</v>
      </c>
      <c r="E62" s="1193" t="s">
        <v>175</v>
      </c>
      <c r="F62" s="1374">
        <f t="shared" si="0"/>
        <v>3040</v>
      </c>
      <c r="G62" s="1375">
        <v>20</v>
      </c>
      <c r="H62" s="1374">
        <f t="shared" si="1"/>
        <v>760</v>
      </c>
      <c r="I62" s="1375">
        <v>20</v>
      </c>
      <c r="J62" s="1374">
        <f t="shared" si="5"/>
        <v>760</v>
      </c>
      <c r="K62" s="1375">
        <v>20</v>
      </c>
      <c r="L62" s="1374">
        <f t="shared" si="3"/>
        <v>760</v>
      </c>
      <c r="M62" s="1375">
        <v>20</v>
      </c>
      <c r="N62" s="1374">
        <f t="shared" si="4"/>
        <v>760</v>
      </c>
    </row>
    <row r="63" spans="1:14" s="1272" customFormat="1">
      <c r="A63" s="6">
        <v>51</v>
      </c>
      <c r="B63" s="1369" t="s">
        <v>1206</v>
      </c>
      <c r="C63" s="1372">
        <v>200</v>
      </c>
      <c r="D63" s="1194">
        <v>20</v>
      </c>
      <c r="E63" s="1193" t="s">
        <v>175</v>
      </c>
      <c r="F63" s="1374">
        <f t="shared" si="0"/>
        <v>4000</v>
      </c>
      <c r="G63" s="1375">
        <v>5</v>
      </c>
      <c r="H63" s="1374">
        <f t="shared" si="1"/>
        <v>1000</v>
      </c>
      <c r="I63" s="1375">
        <v>5</v>
      </c>
      <c r="J63" s="1374">
        <f t="shared" si="5"/>
        <v>1000</v>
      </c>
      <c r="K63" s="1375">
        <v>5</v>
      </c>
      <c r="L63" s="1374">
        <f t="shared" si="3"/>
        <v>1000</v>
      </c>
      <c r="M63" s="1375">
        <v>5</v>
      </c>
      <c r="N63" s="1374">
        <f t="shared" si="4"/>
        <v>1000</v>
      </c>
    </row>
    <row r="64" spans="1:14" s="1272" customFormat="1">
      <c r="A64" s="6">
        <v>52</v>
      </c>
      <c r="B64" s="1369" t="s">
        <v>1207</v>
      </c>
      <c r="C64" s="1372">
        <v>200</v>
      </c>
      <c r="D64" s="1194">
        <v>20</v>
      </c>
      <c r="E64" s="1193" t="s">
        <v>175</v>
      </c>
      <c r="F64" s="1374">
        <f t="shared" si="0"/>
        <v>4000</v>
      </c>
      <c r="G64" s="1375">
        <v>5</v>
      </c>
      <c r="H64" s="1374">
        <f t="shared" si="1"/>
        <v>1000</v>
      </c>
      <c r="I64" s="1375">
        <v>5</v>
      </c>
      <c r="J64" s="1374">
        <f t="shared" si="5"/>
        <v>1000</v>
      </c>
      <c r="K64" s="1375">
        <v>5</v>
      </c>
      <c r="L64" s="1374">
        <f t="shared" si="3"/>
        <v>1000</v>
      </c>
      <c r="M64" s="1375">
        <v>5</v>
      </c>
      <c r="N64" s="1374">
        <f t="shared" si="4"/>
        <v>1000</v>
      </c>
    </row>
    <row r="65" spans="1:14" s="1272" customFormat="1">
      <c r="A65" s="6">
        <v>53</v>
      </c>
      <c r="B65" s="1369" t="s">
        <v>1208</v>
      </c>
      <c r="C65" s="1372">
        <v>50</v>
      </c>
      <c r="D65" s="1194">
        <v>61</v>
      </c>
      <c r="E65" s="1193" t="s">
        <v>175</v>
      </c>
      <c r="F65" s="1374">
        <f t="shared" si="0"/>
        <v>3050</v>
      </c>
      <c r="G65" s="1375">
        <v>16</v>
      </c>
      <c r="H65" s="1374">
        <f t="shared" si="1"/>
        <v>800</v>
      </c>
      <c r="I65" s="1375">
        <v>15</v>
      </c>
      <c r="J65" s="1374">
        <f t="shared" si="5"/>
        <v>750</v>
      </c>
      <c r="K65" s="1375">
        <v>15</v>
      </c>
      <c r="L65" s="1374">
        <f t="shared" si="3"/>
        <v>750</v>
      </c>
      <c r="M65" s="1375">
        <v>15</v>
      </c>
      <c r="N65" s="1374">
        <f t="shared" si="4"/>
        <v>750</v>
      </c>
    </row>
    <row r="66" spans="1:14" s="1272" customFormat="1">
      <c r="A66" s="6">
        <v>54</v>
      </c>
      <c r="B66" s="1369" t="s">
        <v>1209</v>
      </c>
      <c r="C66" s="1372">
        <v>75</v>
      </c>
      <c r="D66" s="1194">
        <v>4</v>
      </c>
      <c r="E66" s="1193" t="s">
        <v>175</v>
      </c>
      <c r="F66" s="1374">
        <f t="shared" si="0"/>
        <v>300</v>
      </c>
      <c r="G66" s="1375">
        <v>2</v>
      </c>
      <c r="H66" s="1374">
        <f t="shared" si="1"/>
        <v>150</v>
      </c>
      <c r="I66" s="1375">
        <v>2</v>
      </c>
      <c r="J66" s="1374">
        <f t="shared" si="5"/>
        <v>150</v>
      </c>
      <c r="K66" s="1375"/>
      <c r="L66" s="1374">
        <f t="shared" si="3"/>
        <v>0</v>
      </c>
      <c r="M66" s="1375"/>
      <c r="N66" s="1374">
        <f t="shared" si="4"/>
        <v>0</v>
      </c>
    </row>
    <row r="67" spans="1:14" s="1272" customFormat="1">
      <c r="A67" s="6">
        <v>55</v>
      </c>
      <c r="B67" s="1369" t="s">
        <v>1210</v>
      </c>
      <c r="C67" s="1372">
        <v>38</v>
      </c>
      <c r="D67" s="1194">
        <v>12</v>
      </c>
      <c r="E67" s="1193" t="s">
        <v>162</v>
      </c>
      <c r="F67" s="1374">
        <f t="shared" si="0"/>
        <v>456</v>
      </c>
      <c r="G67" s="1375">
        <v>3</v>
      </c>
      <c r="H67" s="1374">
        <f t="shared" si="1"/>
        <v>114</v>
      </c>
      <c r="I67" s="1375">
        <v>3</v>
      </c>
      <c r="J67" s="1374">
        <f t="shared" si="5"/>
        <v>114</v>
      </c>
      <c r="K67" s="1375">
        <v>3</v>
      </c>
      <c r="L67" s="1374">
        <f t="shared" si="3"/>
        <v>114</v>
      </c>
      <c r="M67" s="1375">
        <v>3</v>
      </c>
      <c r="N67" s="1374">
        <f t="shared" si="4"/>
        <v>114</v>
      </c>
    </row>
    <row r="68" spans="1:14" s="1272" customFormat="1">
      <c r="A68" s="6">
        <v>56</v>
      </c>
      <c r="B68" s="1369" t="s">
        <v>1211</v>
      </c>
      <c r="C68" s="1372">
        <v>120</v>
      </c>
      <c r="D68" s="1194">
        <v>8</v>
      </c>
      <c r="E68" s="1193" t="s">
        <v>162</v>
      </c>
      <c r="F68" s="1374">
        <f t="shared" si="0"/>
        <v>960</v>
      </c>
      <c r="G68" s="1375">
        <v>2</v>
      </c>
      <c r="H68" s="1374">
        <f t="shared" si="1"/>
        <v>240</v>
      </c>
      <c r="I68" s="1375">
        <v>2</v>
      </c>
      <c r="J68" s="1374">
        <f t="shared" si="5"/>
        <v>240</v>
      </c>
      <c r="K68" s="1375">
        <v>2</v>
      </c>
      <c r="L68" s="1374">
        <f t="shared" si="3"/>
        <v>240</v>
      </c>
      <c r="M68" s="1375">
        <v>2</v>
      </c>
      <c r="N68" s="1374">
        <f t="shared" si="4"/>
        <v>240</v>
      </c>
    </row>
    <row r="69" spans="1:14" s="1272" customFormat="1">
      <c r="A69" s="6">
        <v>57</v>
      </c>
      <c r="B69" s="1369" t="s">
        <v>1212</v>
      </c>
      <c r="C69" s="1372">
        <v>185</v>
      </c>
      <c r="D69" s="1194">
        <v>4</v>
      </c>
      <c r="E69" s="1193" t="s">
        <v>175</v>
      </c>
      <c r="F69" s="1374">
        <f t="shared" si="0"/>
        <v>740</v>
      </c>
      <c r="G69" s="1375">
        <v>2</v>
      </c>
      <c r="H69" s="1374">
        <f t="shared" si="1"/>
        <v>370</v>
      </c>
      <c r="I69" s="1375"/>
      <c r="J69" s="1374">
        <f t="shared" si="5"/>
        <v>0</v>
      </c>
      <c r="K69" s="1375">
        <v>2</v>
      </c>
      <c r="L69" s="1374">
        <f t="shared" si="3"/>
        <v>370</v>
      </c>
      <c r="M69" s="1375"/>
      <c r="N69" s="1374">
        <f t="shared" si="4"/>
        <v>0</v>
      </c>
    </row>
    <row r="70" spans="1:14" s="1272" customFormat="1">
      <c r="A70" s="6">
        <v>58</v>
      </c>
      <c r="B70" s="1369" t="s">
        <v>206</v>
      </c>
      <c r="C70" s="1372">
        <v>90</v>
      </c>
      <c r="D70" s="1194">
        <v>4</v>
      </c>
      <c r="E70" s="1193" t="s">
        <v>162</v>
      </c>
      <c r="F70" s="1374">
        <f t="shared" si="0"/>
        <v>360</v>
      </c>
      <c r="G70" s="1375">
        <v>1</v>
      </c>
      <c r="H70" s="1374">
        <f t="shared" si="1"/>
        <v>90</v>
      </c>
      <c r="I70" s="1375">
        <v>1</v>
      </c>
      <c r="J70" s="1374">
        <f t="shared" si="5"/>
        <v>90</v>
      </c>
      <c r="K70" s="1375">
        <v>1</v>
      </c>
      <c r="L70" s="1374">
        <f t="shared" si="3"/>
        <v>90</v>
      </c>
      <c r="M70" s="1375">
        <v>1</v>
      </c>
      <c r="N70" s="1374">
        <f t="shared" si="4"/>
        <v>90</v>
      </c>
    </row>
    <row r="71" spans="1:14" s="1272" customFormat="1">
      <c r="A71" s="6">
        <v>59</v>
      </c>
      <c r="B71" s="1369" t="s">
        <v>1213</v>
      </c>
      <c r="C71" s="1372">
        <v>150</v>
      </c>
      <c r="D71" s="1194">
        <v>15</v>
      </c>
      <c r="E71" s="1193" t="s">
        <v>1215</v>
      </c>
      <c r="F71" s="1374">
        <f t="shared" si="0"/>
        <v>2250</v>
      </c>
      <c r="G71" s="1375">
        <v>10</v>
      </c>
      <c r="H71" s="1374">
        <f t="shared" si="1"/>
        <v>1500</v>
      </c>
      <c r="I71" s="1375"/>
      <c r="J71" s="1374">
        <f t="shared" si="5"/>
        <v>0</v>
      </c>
      <c r="K71" s="1375">
        <v>5</v>
      </c>
      <c r="L71" s="1374">
        <f t="shared" si="3"/>
        <v>750</v>
      </c>
      <c r="M71" s="1375"/>
      <c r="N71" s="1374">
        <f t="shared" si="4"/>
        <v>0</v>
      </c>
    </row>
    <row r="72" spans="1:14">
      <c r="A72" s="920"/>
      <c r="B72" s="7"/>
      <c r="C72" s="7"/>
      <c r="D72" s="7"/>
      <c r="E72" s="7"/>
      <c r="F72" s="388"/>
      <c r="G72" s="14"/>
      <c r="H72" s="388"/>
      <c r="I72" s="14"/>
      <c r="J72" s="388"/>
      <c r="K72" s="14"/>
      <c r="L72" s="388"/>
      <c r="M72" s="14"/>
      <c r="N72" s="388"/>
    </row>
    <row r="73" spans="1:14">
      <c r="A73" s="920" t="s">
        <v>4</v>
      </c>
      <c r="B73" s="7"/>
      <c r="C73" s="7"/>
      <c r="D73" s="7"/>
      <c r="E73" s="7"/>
      <c r="F73" s="388">
        <f>SUM(F12:F72)</f>
        <v>69992</v>
      </c>
      <c r="G73" s="14"/>
      <c r="H73" s="388">
        <f>SUM(H12:H72)</f>
        <v>21697.5</v>
      </c>
      <c r="I73" s="14"/>
      <c r="J73" s="388">
        <f>SUM(J12:J72)</f>
        <v>15663</v>
      </c>
      <c r="K73" s="14"/>
      <c r="L73" s="388">
        <f>SUM(L12:L72)</f>
        <v>20042.5</v>
      </c>
      <c r="M73" s="14"/>
      <c r="N73" s="388">
        <f>SUM(N12:N72)</f>
        <v>12589</v>
      </c>
    </row>
    <row r="74" spans="1:1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</row>
    <row r="75" spans="1:1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</row>
    <row r="76" spans="1:1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</row>
    <row r="77" spans="1:1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</row>
    <row r="78" spans="1:14">
      <c r="A78" s="1"/>
      <c r="B78" s="389" t="s">
        <v>17</v>
      </c>
      <c r="C78" s="389"/>
      <c r="D78" s="389"/>
      <c r="E78" s="389"/>
      <c r="F78" s="389"/>
      <c r="G78" s="389"/>
      <c r="H78" s="389"/>
      <c r="I78" s="3"/>
      <c r="J78" s="3"/>
      <c r="K78" s="3"/>
      <c r="L78" s="3"/>
      <c r="M78" s="1"/>
      <c r="N78" s="1"/>
    </row>
    <row r="79" spans="1:14">
      <c r="A79" s="1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1"/>
      <c r="N79" s="1"/>
    </row>
    <row r="80" spans="1:14">
      <c r="A80" s="1"/>
      <c r="B80" s="3"/>
      <c r="C80" s="3"/>
      <c r="D80" s="3"/>
      <c r="E80" s="3"/>
      <c r="F80" s="3"/>
      <c r="G80" s="3"/>
      <c r="H80" s="3" t="s">
        <v>65</v>
      </c>
      <c r="I80" s="3"/>
      <c r="J80" s="1693" t="s">
        <v>898</v>
      </c>
      <c r="K80" s="1693"/>
      <c r="L80" s="1693"/>
      <c r="M80" s="1"/>
      <c r="N80" s="1"/>
    </row>
    <row r="81" spans="1:14">
      <c r="A81" s="1"/>
      <c r="B81" s="3"/>
      <c r="C81" s="3"/>
      <c r="D81" s="3"/>
      <c r="E81" s="3"/>
      <c r="F81" s="3"/>
      <c r="G81" s="3"/>
      <c r="H81" s="3"/>
      <c r="I81" s="3"/>
      <c r="J81" s="1657" t="s">
        <v>1497</v>
      </c>
      <c r="K81" s="1657"/>
      <c r="L81" s="1657"/>
      <c r="M81" s="1"/>
      <c r="N81" s="1"/>
    </row>
    <row r="82" spans="1:1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</row>
    <row r="83" spans="1:1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</row>
    <row r="84" spans="1:1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</row>
    <row r="85" spans="1:1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</row>
    <row r="86" spans="1:1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</row>
    <row r="87" spans="1:1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</row>
    <row r="88" spans="1:1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</row>
    <row r="89" spans="1:1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</row>
    <row r="90" spans="1:1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</row>
    <row r="91" spans="1:1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</row>
    <row r="92" spans="1:1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</row>
    <row r="93" spans="1:1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</row>
    <row r="94" spans="1:1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</row>
    <row r="95" spans="1:1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</row>
    <row r="96" spans="1:1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</row>
    <row r="97" spans="1:1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</row>
    <row r="98" spans="1:1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</row>
    <row r="99" spans="1:1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</row>
    <row r="100" spans="1:1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</row>
    <row r="101" spans="1:1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</row>
    <row r="102" spans="1:14">
      <c r="A102" s="277" t="s">
        <v>372</v>
      </c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</row>
    <row r="103" spans="1:14">
      <c r="A103" s="1701" t="s">
        <v>276</v>
      </c>
      <c r="B103" s="1701"/>
      <c r="C103" s="1701"/>
      <c r="D103" s="1701"/>
      <c r="E103" s="1701"/>
      <c r="F103" s="1701"/>
      <c r="G103" s="1701"/>
      <c r="H103" s="1701"/>
      <c r="I103" s="1701"/>
      <c r="J103" s="1701"/>
      <c r="K103" s="1701"/>
      <c r="L103" s="1701"/>
      <c r="M103" s="1701"/>
      <c r="N103" s="1701"/>
    </row>
    <row r="104" spans="1:14">
      <c r="A104" s="1701" t="s">
        <v>20</v>
      </c>
      <c r="B104" s="1701"/>
      <c r="C104" s="1701"/>
      <c r="D104" s="1701"/>
      <c r="E104" s="1701"/>
      <c r="F104" s="1701"/>
      <c r="G104" s="1701"/>
      <c r="H104" s="1701"/>
      <c r="I104" s="1701"/>
      <c r="J104" s="1701"/>
      <c r="K104" s="1701"/>
      <c r="L104" s="1701"/>
      <c r="M104" s="1701"/>
      <c r="N104" s="1701"/>
    </row>
    <row r="105" spans="1:1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</row>
    <row r="106" spans="1:14">
      <c r="A106" s="383" t="s">
        <v>1170</v>
      </c>
      <c r="B106" s="383"/>
      <c r="C106" s="383"/>
      <c r="D106" s="383"/>
      <c r="E106" s="383"/>
      <c r="F106" s="277"/>
      <c r="G106" s="277"/>
      <c r="H106" s="277"/>
      <c r="I106" s="277"/>
      <c r="J106" s="277"/>
      <c r="K106" s="277"/>
      <c r="L106" s="277"/>
      <c r="M106" s="277"/>
      <c r="N106" s="277"/>
    </row>
    <row r="107" spans="1:14">
      <c r="A107" s="2300" t="s">
        <v>281</v>
      </c>
      <c r="B107" s="2301"/>
      <c r="C107" s="2301"/>
      <c r="D107" s="2301"/>
      <c r="E107" s="2302"/>
      <c r="F107" s="2300" t="s">
        <v>1</v>
      </c>
      <c r="G107" s="2301"/>
      <c r="H107" s="2301"/>
      <c r="I107" s="2301"/>
      <c r="J107" s="2302"/>
      <c r="K107" s="921" t="s">
        <v>373</v>
      </c>
      <c r="L107" s="921"/>
      <c r="M107" s="921"/>
      <c r="N107" s="921"/>
    </row>
    <row r="108" spans="1:14">
      <c r="A108" s="2300" t="s">
        <v>374</v>
      </c>
      <c r="B108" s="2301"/>
      <c r="C108" s="2301"/>
      <c r="D108" s="2301"/>
      <c r="E108" s="2302"/>
      <c r="F108" s="384" t="s">
        <v>2</v>
      </c>
      <c r="G108" s="2300" t="s">
        <v>3</v>
      </c>
      <c r="H108" s="2302"/>
      <c r="I108" s="2300" t="s">
        <v>4</v>
      </c>
      <c r="J108" s="2302"/>
      <c r="K108" s="2300" t="s">
        <v>5</v>
      </c>
      <c r="L108" s="2301"/>
      <c r="M108" s="2301"/>
      <c r="N108" s="2302"/>
    </row>
    <row r="109" spans="1:14">
      <c r="A109" s="2288" t="s">
        <v>128</v>
      </c>
      <c r="B109" s="2288" t="s">
        <v>6</v>
      </c>
      <c r="C109" s="2288" t="s">
        <v>7</v>
      </c>
      <c r="D109" s="2291" t="s">
        <v>28</v>
      </c>
      <c r="E109" s="2292"/>
      <c r="F109" s="2288" t="s">
        <v>8</v>
      </c>
      <c r="G109" s="2297" t="s">
        <v>282</v>
      </c>
      <c r="H109" s="2298"/>
      <c r="I109" s="2298"/>
      <c r="J109" s="2298"/>
      <c r="K109" s="2298"/>
      <c r="L109" s="2298"/>
      <c r="M109" s="2298"/>
      <c r="N109" s="2299"/>
    </row>
    <row r="110" spans="1:14">
      <c r="A110" s="2289"/>
      <c r="B110" s="2289"/>
      <c r="C110" s="2289"/>
      <c r="D110" s="2293"/>
      <c r="E110" s="2294"/>
      <c r="F110" s="2289"/>
      <c r="G110" s="2297" t="s">
        <v>130</v>
      </c>
      <c r="H110" s="2299"/>
      <c r="I110" s="2297" t="s">
        <v>30</v>
      </c>
      <c r="J110" s="2299"/>
      <c r="K110" s="2297" t="s">
        <v>31</v>
      </c>
      <c r="L110" s="2299"/>
      <c r="M110" s="2297" t="s">
        <v>32</v>
      </c>
      <c r="N110" s="2299"/>
    </row>
    <row r="111" spans="1:14">
      <c r="A111" s="2290"/>
      <c r="B111" s="2290"/>
      <c r="C111" s="2290"/>
      <c r="D111" s="2295"/>
      <c r="E111" s="2296"/>
      <c r="F111" s="2290"/>
      <c r="G111" s="346" t="s">
        <v>9</v>
      </c>
      <c r="H111" s="346" t="s">
        <v>10</v>
      </c>
      <c r="I111" s="346" t="s">
        <v>9</v>
      </c>
      <c r="J111" s="346" t="s">
        <v>10</v>
      </c>
      <c r="K111" s="346" t="s">
        <v>67</v>
      </c>
      <c r="L111" s="346" t="s">
        <v>10</v>
      </c>
      <c r="M111" s="346" t="s">
        <v>9</v>
      </c>
      <c r="N111" s="346" t="s">
        <v>10</v>
      </c>
    </row>
    <row r="112" spans="1:14">
      <c r="A112" s="6">
        <v>1</v>
      </c>
      <c r="B112" s="1287" t="s">
        <v>1216</v>
      </c>
      <c r="C112" s="1376">
        <v>25000</v>
      </c>
      <c r="D112" s="1193">
        <v>1</v>
      </c>
      <c r="E112" s="1193" t="s">
        <v>165</v>
      </c>
      <c r="F112" s="1372">
        <v>25000</v>
      </c>
      <c r="G112" s="1375">
        <v>1</v>
      </c>
      <c r="H112" s="386">
        <f>C112*G112</f>
        <v>25000</v>
      </c>
      <c r="I112" s="6"/>
      <c r="J112" s="386"/>
      <c r="K112" s="6"/>
      <c r="L112" s="386"/>
      <c r="M112" s="6"/>
      <c r="N112" s="386"/>
    </row>
    <row r="113" spans="1:14">
      <c r="A113" s="6"/>
      <c r="B113" s="1287"/>
      <c r="C113" s="1376"/>
      <c r="D113" s="1193"/>
      <c r="E113" s="1193"/>
      <c r="F113" s="1287"/>
      <c r="G113" s="1377"/>
      <c r="H113" s="386"/>
      <c r="I113" s="6"/>
      <c r="J113" s="386"/>
      <c r="K113" s="6"/>
      <c r="L113" s="386"/>
      <c r="M113" s="6"/>
      <c r="N113" s="386"/>
    </row>
    <row r="114" spans="1:14">
      <c r="A114" s="6">
        <v>2</v>
      </c>
      <c r="B114" s="1287" t="s">
        <v>1217</v>
      </c>
      <c r="C114" s="1376">
        <v>250000</v>
      </c>
      <c r="D114" s="1193">
        <v>1</v>
      </c>
      <c r="E114" s="1193" t="s">
        <v>165</v>
      </c>
      <c r="F114" s="1372">
        <v>250000</v>
      </c>
      <c r="G114" s="1375">
        <v>1</v>
      </c>
      <c r="H114" s="386">
        <f t="shared" ref="H114:H122" si="6">C114*G114</f>
        <v>250000</v>
      </c>
      <c r="I114" s="387"/>
      <c r="J114" s="386"/>
      <c r="K114" s="387"/>
      <c r="L114" s="386"/>
      <c r="M114" s="387"/>
      <c r="N114" s="386"/>
    </row>
    <row r="115" spans="1:14">
      <c r="A115" s="6"/>
      <c r="B115" s="1287"/>
      <c r="C115" s="1376"/>
      <c r="D115" s="1193"/>
      <c r="E115" s="1193"/>
      <c r="F115" s="1287"/>
      <c r="G115" s="1377"/>
      <c r="H115" s="386"/>
      <c r="I115" s="6"/>
      <c r="J115" s="386"/>
      <c r="K115" s="6"/>
      <c r="L115" s="386"/>
      <c r="M115" s="6"/>
      <c r="N115" s="386"/>
    </row>
    <row r="116" spans="1:14">
      <c r="A116" s="6">
        <v>3</v>
      </c>
      <c r="B116" s="1287" t="s">
        <v>1218</v>
      </c>
      <c r="C116" s="1376">
        <v>50000</v>
      </c>
      <c r="D116" s="1193">
        <v>1</v>
      </c>
      <c r="E116" s="1193" t="s">
        <v>165</v>
      </c>
      <c r="F116" s="1372">
        <v>50000</v>
      </c>
      <c r="G116" s="1375">
        <v>1</v>
      </c>
      <c r="H116" s="386">
        <f t="shared" si="6"/>
        <v>50000</v>
      </c>
      <c r="I116" s="6"/>
      <c r="J116" s="386"/>
      <c r="K116" s="6"/>
      <c r="L116" s="386"/>
      <c r="M116" s="6"/>
      <c r="N116" s="386"/>
    </row>
    <row r="117" spans="1:14">
      <c r="A117" s="6"/>
      <c r="B117" s="1287"/>
      <c r="C117" s="1376"/>
      <c r="D117" s="1193"/>
      <c r="E117" s="1193"/>
      <c r="F117" s="1287"/>
      <c r="G117" s="1377"/>
      <c r="H117" s="386"/>
      <c r="I117" s="6"/>
      <c r="J117" s="386"/>
      <c r="K117" s="6"/>
      <c r="L117" s="386"/>
      <c r="M117" s="6"/>
      <c r="N117" s="386"/>
    </row>
    <row r="118" spans="1:14">
      <c r="A118" s="6">
        <v>4</v>
      </c>
      <c r="B118" s="1287" t="s">
        <v>1219</v>
      </c>
      <c r="C118" s="1376">
        <v>50000</v>
      </c>
      <c r="D118" s="1193">
        <v>1</v>
      </c>
      <c r="E118" s="1193" t="s">
        <v>165</v>
      </c>
      <c r="F118" s="1372">
        <v>50000</v>
      </c>
      <c r="G118" s="1375">
        <v>1</v>
      </c>
      <c r="H118" s="386">
        <f t="shared" si="6"/>
        <v>50000</v>
      </c>
      <c r="I118" s="6"/>
      <c r="J118" s="386"/>
      <c r="K118" s="6"/>
      <c r="L118" s="386"/>
      <c r="M118" s="6"/>
      <c r="N118" s="386"/>
    </row>
    <row r="119" spans="1:14">
      <c r="A119" s="6"/>
      <c r="B119" s="1287"/>
      <c r="C119" s="1376"/>
      <c r="D119" s="1193"/>
      <c r="E119" s="1193"/>
      <c r="F119" s="1287"/>
      <c r="G119" s="1377"/>
      <c r="H119" s="386"/>
      <c r="I119" s="6"/>
      <c r="J119" s="386"/>
      <c r="K119" s="6"/>
      <c r="L119" s="386"/>
      <c r="M119" s="6"/>
      <c r="N119" s="386"/>
    </row>
    <row r="120" spans="1:14">
      <c r="A120" s="6">
        <v>5</v>
      </c>
      <c r="B120" s="1287" t="s">
        <v>1220</v>
      </c>
      <c r="C120" s="1376">
        <v>10667</v>
      </c>
      <c r="D120" s="1193">
        <v>15</v>
      </c>
      <c r="E120" s="1193" t="s">
        <v>165</v>
      </c>
      <c r="F120" s="1372">
        <v>160000</v>
      </c>
      <c r="G120" s="1375">
        <v>15</v>
      </c>
      <c r="H120" s="386">
        <f t="shared" si="6"/>
        <v>160005</v>
      </c>
      <c r="I120" s="6"/>
      <c r="J120" s="386"/>
      <c r="K120" s="6"/>
      <c r="L120" s="386"/>
      <c r="M120" s="6"/>
      <c r="N120" s="386"/>
    </row>
    <row r="121" spans="1:14">
      <c r="A121" s="6"/>
      <c r="B121" s="1287"/>
      <c r="C121" s="1376"/>
      <c r="D121" s="1193"/>
      <c r="E121" s="1193"/>
      <c r="F121" s="1287"/>
      <c r="G121" s="1377"/>
      <c r="H121" s="386"/>
      <c r="I121" s="6"/>
      <c r="J121" s="386"/>
      <c r="K121" s="6"/>
      <c r="L121" s="386"/>
      <c r="M121" s="6"/>
      <c r="N121" s="386"/>
    </row>
    <row r="122" spans="1:14">
      <c r="A122" s="6">
        <v>6</v>
      </c>
      <c r="B122" s="1287" t="s">
        <v>1221</v>
      </c>
      <c r="C122" s="1376">
        <v>40000</v>
      </c>
      <c r="D122" s="1193">
        <v>5</v>
      </c>
      <c r="E122" s="1193" t="s">
        <v>165</v>
      </c>
      <c r="F122" s="1372">
        <v>200000</v>
      </c>
      <c r="G122" s="1375">
        <v>5</v>
      </c>
      <c r="H122" s="386">
        <f t="shared" si="6"/>
        <v>200000</v>
      </c>
      <c r="I122" s="6"/>
      <c r="J122" s="386"/>
      <c r="K122" s="6"/>
      <c r="L122" s="386"/>
      <c r="M122" s="6"/>
      <c r="N122" s="386"/>
    </row>
    <row r="123" spans="1:14">
      <c r="A123" s="6"/>
      <c r="B123" s="385"/>
      <c r="C123" s="386"/>
      <c r="D123" s="6"/>
      <c r="E123" s="6"/>
      <c r="F123" s="922"/>
      <c r="G123" s="6"/>
      <c r="H123" s="386"/>
      <c r="I123" s="6"/>
      <c r="J123" s="386"/>
      <c r="K123" s="6"/>
      <c r="L123" s="386"/>
      <c r="M123" s="6"/>
      <c r="N123" s="386"/>
    </row>
    <row r="124" spans="1:14">
      <c r="A124" s="6"/>
      <c r="B124" s="385"/>
      <c r="C124" s="386"/>
      <c r="D124" s="6"/>
      <c r="E124" s="6"/>
      <c r="F124" s="922"/>
      <c r="G124" s="6"/>
      <c r="H124" s="386"/>
      <c r="I124" s="6"/>
      <c r="J124" s="386"/>
      <c r="K124" s="6"/>
      <c r="L124" s="386"/>
      <c r="M124" s="6"/>
      <c r="N124" s="386"/>
    </row>
    <row r="125" spans="1:14">
      <c r="A125" s="920"/>
      <c r="B125" s="924" t="s">
        <v>4</v>
      </c>
      <c r="C125" s="386"/>
      <c r="D125" s="6"/>
      <c r="E125" s="6"/>
      <c r="F125" s="925">
        <f>SUM(F112:F124)</f>
        <v>735000</v>
      </c>
      <c r="G125" s="920"/>
      <c r="H125" s="923">
        <f>SUM(H112:H124)</f>
        <v>735005</v>
      </c>
      <c r="I125" s="920"/>
      <c r="J125" s="923"/>
      <c r="K125" s="920"/>
      <c r="L125" s="923"/>
      <c r="M125" s="920"/>
      <c r="N125" s="923"/>
    </row>
    <row r="126" spans="1:1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</row>
    <row r="127" spans="1:1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</row>
    <row r="128" spans="1:14">
      <c r="A128" s="1"/>
      <c r="B128" s="389" t="s">
        <v>17</v>
      </c>
      <c r="C128" s="389"/>
      <c r="D128" s="389"/>
      <c r="E128" s="389"/>
      <c r="F128" s="389"/>
      <c r="G128" s="389"/>
      <c r="H128" s="389"/>
      <c r="I128" s="3"/>
      <c r="J128" s="3"/>
      <c r="K128" s="3"/>
      <c r="L128" s="1"/>
      <c r="M128" s="1"/>
      <c r="N128" s="1"/>
    </row>
    <row r="129" spans="1:14">
      <c r="A129" s="1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1"/>
      <c r="M129" s="1"/>
      <c r="N129" s="1"/>
    </row>
    <row r="130" spans="1:14">
      <c r="A130" s="1"/>
      <c r="B130" s="3"/>
      <c r="C130" s="3"/>
      <c r="D130" s="3"/>
      <c r="E130" s="3"/>
      <c r="F130" s="3"/>
      <c r="G130" s="3"/>
      <c r="H130" s="3" t="s">
        <v>65</v>
      </c>
      <c r="I130" s="3"/>
      <c r="J130" s="1693" t="s">
        <v>898</v>
      </c>
      <c r="K130" s="1693"/>
      <c r="L130" s="1693"/>
      <c r="M130" s="1"/>
      <c r="N130" s="1"/>
    </row>
    <row r="131" spans="1:14">
      <c r="A131" s="1"/>
      <c r="B131" s="3"/>
      <c r="C131" s="3"/>
      <c r="D131" s="3"/>
      <c r="E131" s="3"/>
      <c r="F131" s="3"/>
      <c r="G131" s="3"/>
      <c r="H131" s="3"/>
      <c r="I131" s="3"/>
      <c r="J131" s="1657" t="s">
        <v>1497</v>
      </c>
      <c r="K131" s="1657"/>
      <c r="L131" s="1657"/>
      <c r="M131" s="1"/>
      <c r="N131" s="1"/>
    </row>
    <row r="132" spans="1:14">
      <c r="H132" s="1272"/>
      <c r="I132" s="1272"/>
      <c r="J132" s="1272"/>
      <c r="K132" s="1272"/>
      <c r="L132" s="1272"/>
    </row>
  </sheetData>
  <mergeCells count="40">
    <mergeCell ref="A2:N2"/>
    <mergeCell ref="A3:N3"/>
    <mergeCell ref="A6:E6"/>
    <mergeCell ref="F6:J6"/>
    <mergeCell ref="A7:E7"/>
    <mergeCell ref="G7:H7"/>
    <mergeCell ref="I7:J7"/>
    <mergeCell ref="K7:N7"/>
    <mergeCell ref="K108:N108"/>
    <mergeCell ref="A8:A10"/>
    <mergeCell ref="B8:B10"/>
    <mergeCell ref="C8:C10"/>
    <mergeCell ref="D8:E10"/>
    <mergeCell ref="F8:F10"/>
    <mergeCell ref="G8:N8"/>
    <mergeCell ref="G9:H9"/>
    <mergeCell ref="I9:J9"/>
    <mergeCell ref="K9:L9"/>
    <mergeCell ref="M9:N9"/>
    <mergeCell ref="A107:E107"/>
    <mergeCell ref="F107:J107"/>
    <mergeCell ref="A108:E108"/>
    <mergeCell ref="G108:H108"/>
    <mergeCell ref="I108:J108"/>
    <mergeCell ref="J130:L130"/>
    <mergeCell ref="J131:L131"/>
    <mergeCell ref="J80:L80"/>
    <mergeCell ref="J81:L81"/>
    <mergeCell ref="A109:A111"/>
    <mergeCell ref="B109:B111"/>
    <mergeCell ref="C109:C111"/>
    <mergeCell ref="D109:E111"/>
    <mergeCell ref="F109:F111"/>
    <mergeCell ref="G109:N109"/>
    <mergeCell ref="G110:H110"/>
    <mergeCell ref="I110:J110"/>
    <mergeCell ref="K110:L110"/>
    <mergeCell ref="M110:N110"/>
    <mergeCell ref="A103:N103"/>
    <mergeCell ref="A104:N104"/>
  </mergeCells>
  <pageMargins left="0.7" right="0.7" top="0.75" bottom="0.75" header="0.3" footer="0.3"/>
  <pageSetup paperSize="5" scale="90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142"/>
  <sheetViews>
    <sheetView topLeftCell="A119" workbookViewId="0">
      <selection activeCell="M101" sqref="M101"/>
    </sheetView>
  </sheetViews>
  <sheetFormatPr defaultRowHeight="14.4"/>
  <cols>
    <col min="2" max="2" width="33" customWidth="1"/>
    <col min="6" max="6" width="11.5546875" customWidth="1"/>
    <col min="8" max="8" width="10.6640625" customWidth="1"/>
    <col min="10" max="10" width="12.33203125" customWidth="1"/>
    <col min="11" max="11" width="9.109375" customWidth="1"/>
    <col min="12" max="12" width="13" customWidth="1"/>
    <col min="14" max="14" width="13.33203125" customWidth="1"/>
    <col min="15" max="15" width="9.109375" customWidth="1"/>
  </cols>
  <sheetData>
    <row r="1" spans="1:14">
      <c r="A1" s="106" t="s">
        <v>18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14">
      <c r="A2" s="109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1"/>
    </row>
    <row r="3" spans="1:14" ht="15.6">
      <c r="A3" s="1621" t="s">
        <v>19</v>
      </c>
      <c r="B3" s="1622"/>
      <c r="C3" s="1622"/>
      <c r="D3" s="1622"/>
      <c r="E3" s="1622"/>
      <c r="F3" s="1622"/>
      <c r="G3" s="1622"/>
      <c r="H3" s="1622"/>
      <c r="I3" s="1622"/>
      <c r="J3" s="1622"/>
      <c r="K3" s="1622"/>
      <c r="L3" s="1622"/>
      <c r="M3" s="1622"/>
      <c r="N3" s="1623"/>
    </row>
    <row r="4" spans="1:14" ht="15.6">
      <c r="A4" s="1621" t="s">
        <v>20</v>
      </c>
      <c r="B4" s="1622"/>
      <c r="C4" s="1622"/>
      <c r="D4" s="1622"/>
      <c r="E4" s="1622"/>
      <c r="F4" s="1622"/>
      <c r="G4" s="1622"/>
      <c r="H4" s="1622"/>
      <c r="I4" s="1622"/>
      <c r="J4" s="1622"/>
      <c r="K4" s="1622"/>
      <c r="L4" s="1622"/>
      <c r="M4" s="1622"/>
      <c r="N4" s="1623"/>
    </row>
    <row r="5" spans="1:14">
      <c r="A5" s="109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1"/>
    </row>
    <row r="6" spans="1:14">
      <c r="A6" s="112" t="s">
        <v>543</v>
      </c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1"/>
    </row>
    <row r="7" spans="1:14">
      <c r="A7" s="113" t="s">
        <v>125</v>
      </c>
      <c r="B7" s="114"/>
      <c r="C7" s="114"/>
      <c r="D7" s="114"/>
      <c r="E7" s="115"/>
      <c r="F7" s="116" t="s">
        <v>1</v>
      </c>
      <c r="G7" s="117"/>
      <c r="H7" s="117"/>
      <c r="I7" s="117"/>
      <c r="J7" s="118"/>
      <c r="K7" s="116" t="s">
        <v>126</v>
      </c>
      <c r="L7" s="117"/>
      <c r="M7" s="117"/>
      <c r="N7" s="119"/>
    </row>
    <row r="8" spans="1:14">
      <c r="A8" s="120" t="s">
        <v>127</v>
      </c>
      <c r="B8" s="121"/>
      <c r="C8" s="122"/>
      <c r="D8" s="122"/>
      <c r="E8" s="123"/>
      <c r="F8" s="124" t="s">
        <v>2</v>
      </c>
      <c r="G8" s="1624" t="s">
        <v>3</v>
      </c>
      <c r="H8" s="1625"/>
      <c r="I8" s="1624" t="s">
        <v>4</v>
      </c>
      <c r="J8" s="1625"/>
      <c r="K8" s="1624" t="s">
        <v>5</v>
      </c>
      <c r="L8" s="1626"/>
      <c r="M8" s="1626"/>
      <c r="N8" s="1627"/>
    </row>
    <row r="9" spans="1:14">
      <c r="A9" s="1628" t="s">
        <v>128</v>
      </c>
      <c r="B9" s="1629" t="s">
        <v>6</v>
      </c>
      <c r="C9" s="1629" t="s">
        <v>7</v>
      </c>
      <c r="D9" s="1629" t="s">
        <v>28</v>
      </c>
      <c r="E9" s="1629"/>
      <c r="F9" s="1630" t="s">
        <v>8</v>
      </c>
      <c r="G9" s="1633" t="s">
        <v>129</v>
      </c>
      <c r="H9" s="1633"/>
      <c r="I9" s="1633"/>
      <c r="J9" s="1633"/>
      <c r="K9" s="1633"/>
      <c r="L9" s="1633"/>
      <c r="M9" s="1633"/>
      <c r="N9" s="1634"/>
    </row>
    <row r="10" spans="1:14">
      <c r="A10" s="1628"/>
      <c r="B10" s="1629"/>
      <c r="C10" s="1629"/>
      <c r="D10" s="1629"/>
      <c r="E10" s="1629"/>
      <c r="F10" s="1631"/>
      <c r="G10" s="1633" t="s">
        <v>130</v>
      </c>
      <c r="H10" s="1633"/>
      <c r="I10" s="1633" t="s">
        <v>30</v>
      </c>
      <c r="J10" s="1633"/>
      <c r="K10" s="1633" t="s">
        <v>31</v>
      </c>
      <c r="L10" s="1633"/>
      <c r="M10" s="1633" t="s">
        <v>32</v>
      </c>
      <c r="N10" s="1634"/>
    </row>
    <row r="11" spans="1:14">
      <c r="A11" s="1628"/>
      <c r="B11" s="1629"/>
      <c r="C11" s="1629"/>
      <c r="D11" s="1629"/>
      <c r="E11" s="1629"/>
      <c r="F11" s="1632"/>
      <c r="G11" s="125" t="s">
        <v>9</v>
      </c>
      <c r="H11" s="125" t="s">
        <v>10</v>
      </c>
      <c r="I11" s="125" t="s">
        <v>9</v>
      </c>
      <c r="J11" s="125" t="s">
        <v>10</v>
      </c>
      <c r="K11" s="125" t="s">
        <v>9</v>
      </c>
      <c r="L11" s="125" t="s">
        <v>10</v>
      </c>
      <c r="M11" s="125" t="s">
        <v>9</v>
      </c>
      <c r="N11" s="126" t="s">
        <v>10</v>
      </c>
    </row>
    <row r="12" spans="1:14">
      <c r="A12" s="136">
        <v>1</v>
      </c>
      <c r="B12" s="1053" t="s">
        <v>546</v>
      </c>
      <c r="C12" s="1056">
        <v>50</v>
      </c>
      <c r="D12" s="1058">
        <v>10</v>
      </c>
      <c r="E12" s="1058" t="s">
        <v>13</v>
      </c>
      <c r="F12" s="1086">
        <f>C12*D12</f>
        <v>500</v>
      </c>
      <c r="G12" s="1061"/>
      <c r="H12" s="1063">
        <f>C12*G12</f>
        <v>0</v>
      </c>
      <c r="I12" s="1061"/>
      <c r="J12" s="1063">
        <f>C12*I12</f>
        <v>0</v>
      </c>
      <c r="K12" s="1062">
        <v>10</v>
      </c>
      <c r="L12" s="1063">
        <f>C12*K12</f>
        <v>500</v>
      </c>
      <c r="M12" s="1062"/>
      <c r="N12" s="1087">
        <f>C12*M12</f>
        <v>0</v>
      </c>
    </row>
    <row r="13" spans="1:14">
      <c r="A13" s="136">
        <v>2</v>
      </c>
      <c r="B13" s="1053" t="s">
        <v>547</v>
      </c>
      <c r="C13" s="1056">
        <v>190</v>
      </c>
      <c r="D13" s="1058">
        <v>30</v>
      </c>
      <c r="E13" s="1058" t="s">
        <v>12</v>
      </c>
      <c r="F13" s="1086">
        <f t="shared" ref="F13:F76" si="0">C13*D13</f>
        <v>5700</v>
      </c>
      <c r="G13" s="1062">
        <v>10</v>
      </c>
      <c r="H13" s="1063">
        <f t="shared" ref="H13:H76" si="1">C13*G13</f>
        <v>1900</v>
      </c>
      <c r="I13" s="1061"/>
      <c r="J13" s="1063">
        <f t="shared" ref="J13:J76" si="2">C13*I13</f>
        <v>0</v>
      </c>
      <c r="K13" s="1062">
        <v>10</v>
      </c>
      <c r="L13" s="1063">
        <f t="shared" ref="L13:L76" si="3">C13*K13</f>
        <v>1900</v>
      </c>
      <c r="M13" s="1062">
        <v>10</v>
      </c>
      <c r="N13" s="1087">
        <f t="shared" ref="N13:N76" si="4">C13*M13</f>
        <v>1900</v>
      </c>
    </row>
    <row r="14" spans="1:14">
      <c r="A14" s="136">
        <v>3</v>
      </c>
      <c r="B14" s="1053" t="s">
        <v>548</v>
      </c>
      <c r="C14" s="1056">
        <v>210</v>
      </c>
      <c r="D14" s="1058">
        <v>100</v>
      </c>
      <c r="E14" s="1058" t="s">
        <v>12</v>
      </c>
      <c r="F14" s="1086">
        <f t="shared" si="0"/>
        <v>21000</v>
      </c>
      <c r="G14" s="1062">
        <v>25</v>
      </c>
      <c r="H14" s="1063">
        <f t="shared" si="1"/>
        <v>5250</v>
      </c>
      <c r="I14" s="1062">
        <v>25</v>
      </c>
      <c r="J14" s="1063">
        <f t="shared" si="2"/>
        <v>5250</v>
      </c>
      <c r="K14" s="1062">
        <v>25</v>
      </c>
      <c r="L14" s="1063">
        <f t="shared" si="3"/>
        <v>5250</v>
      </c>
      <c r="M14" s="1062">
        <v>25</v>
      </c>
      <c r="N14" s="1087">
        <f t="shared" si="4"/>
        <v>5250</v>
      </c>
    </row>
    <row r="15" spans="1:14">
      <c r="A15" s="136">
        <v>4</v>
      </c>
      <c r="B15" s="1053" t="s">
        <v>549</v>
      </c>
      <c r="C15" s="1056">
        <v>135</v>
      </c>
      <c r="D15" s="1058">
        <v>20</v>
      </c>
      <c r="E15" s="1058" t="s">
        <v>12</v>
      </c>
      <c r="F15" s="1086">
        <f t="shared" si="0"/>
        <v>2700</v>
      </c>
      <c r="G15" s="1062">
        <v>10</v>
      </c>
      <c r="H15" s="1063">
        <f t="shared" si="1"/>
        <v>1350</v>
      </c>
      <c r="I15" s="1061"/>
      <c r="J15" s="1063">
        <f t="shared" si="2"/>
        <v>0</v>
      </c>
      <c r="K15" s="1062"/>
      <c r="L15" s="1063">
        <f t="shared" si="3"/>
        <v>0</v>
      </c>
      <c r="M15" s="1062">
        <v>10</v>
      </c>
      <c r="N15" s="1087">
        <f t="shared" si="4"/>
        <v>1350</v>
      </c>
    </row>
    <row r="16" spans="1:14">
      <c r="A16" s="136">
        <v>5</v>
      </c>
      <c r="B16" s="1053" t="s">
        <v>550</v>
      </c>
      <c r="C16" s="1056">
        <v>145</v>
      </c>
      <c r="D16" s="1058">
        <v>40</v>
      </c>
      <c r="E16" s="1058" t="s">
        <v>12</v>
      </c>
      <c r="F16" s="1086">
        <f t="shared" si="0"/>
        <v>5800</v>
      </c>
      <c r="G16" s="1062">
        <v>10</v>
      </c>
      <c r="H16" s="1063">
        <f t="shared" si="1"/>
        <v>1450</v>
      </c>
      <c r="I16" s="1061"/>
      <c r="J16" s="1063">
        <f t="shared" si="2"/>
        <v>0</v>
      </c>
      <c r="K16" s="1062">
        <v>10</v>
      </c>
      <c r="L16" s="1063">
        <f t="shared" si="3"/>
        <v>1450</v>
      </c>
      <c r="M16" s="1062">
        <v>20</v>
      </c>
      <c r="N16" s="1087">
        <f t="shared" si="4"/>
        <v>2900</v>
      </c>
    </row>
    <row r="17" spans="1:14">
      <c r="A17" s="136">
        <v>6</v>
      </c>
      <c r="B17" s="1053" t="s">
        <v>551</v>
      </c>
      <c r="C17" s="1056">
        <v>65</v>
      </c>
      <c r="D17" s="1058">
        <v>3</v>
      </c>
      <c r="E17" s="1058" t="s">
        <v>161</v>
      </c>
      <c r="F17" s="1086">
        <f t="shared" si="0"/>
        <v>195</v>
      </c>
      <c r="G17" s="1062">
        <v>3</v>
      </c>
      <c r="H17" s="1063">
        <f t="shared" si="1"/>
        <v>195</v>
      </c>
      <c r="I17" s="1061"/>
      <c r="J17" s="1063">
        <f t="shared" si="2"/>
        <v>0</v>
      </c>
      <c r="K17" s="1062"/>
      <c r="L17" s="1063">
        <f t="shared" si="3"/>
        <v>0</v>
      </c>
      <c r="M17" s="1062"/>
      <c r="N17" s="1087">
        <f t="shared" si="4"/>
        <v>0</v>
      </c>
    </row>
    <row r="18" spans="1:14">
      <c r="A18" s="136">
        <v>7</v>
      </c>
      <c r="B18" s="1053" t="s">
        <v>552</v>
      </c>
      <c r="C18" s="1056">
        <v>240</v>
      </c>
      <c r="D18" s="1058">
        <v>1</v>
      </c>
      <c r="E18" s="1058" t="s">
        <v>161</v>
      </c>
      <c r="F18" s="1086">
        <f t="shared" si="0"/>
        <v>240</v>
      </c>
      <c r="G18" s="1062"/>
      <c r="H18" s="1063">
        <f t="shared" si="1"/>
        <v>0</v>
      </c>
      <c r="I18" s="1061"/>
      <c r="J18" s="1063">
        <f t="shared" si="2"/>
        <v>0</v>
      </c>
      <c r="K18" s="1062">
        <v>1</v>
      </c>
      <c r="L18" s="1063">
        <f t="shared" si="3"/>
        <v>240</v>
      </c>
      <c r="M18" s="1062"/>
      <c r="N18" s="1087">
        <f t="shared" si="4"/>
        <v>0</v>
      </c>
    </row>
    <row r="19" spans="1:14">
      <c r="A19" s="136">
        <v>8</v>
      </c>
      <c r="B19" s="1053" t="s">
        <v>553</v>
      </c>
      <c r="C19" s="1056">
        <v>250</v>
      </c>
      <c r="D19" s="1058">
        <v>4</v>
      </c>
      <c r="E19" s="1058" t="s">
        <v>161</v>
      </c>
      <c r="F19" s="1086">
        <f t="shared" si="0"/>
        <v>1000</v>
      </c>
      <c r="G19" s="1062">
        <v>1</v>
      </c>
      <c r="H19" s="1063">
        <f t="shared" si="1"/>
        <v>250</v>
      </c>
      <c r="I19" s="1062">
        <v>1</v>
      </c>
      <c r="J19" s="1063">
        <f t="shared" si="2"/>
        <v>250</v>
      </c>
      <c r="K19" s="1062">
        <v>1</v>
      </c>
      <c r="L19" s="1063">
        <f t="shared" si="3"/>
        <v>250</v>
      </c>
      <c r="M19" s="1062">
        <v>1</v>
      </c>
      <c r="N19" s="1087">
        <f t="shared" si="4"/>
        <v>250</v>
      </c>
    </row>
    <row r="20" spans="1:14">
      <c r="A20" s="136">
        <v>9</v>
      </c>
      <c r="B20" s="1053" t="s">
        <v>554</v>
      </c>
      <c r="C20" s="1056">
        <v>4.5</v>
      </c>
      <c r="D20" s="1058">
        <v>96</v>
      </c>
      <c r="E20" s="1058" t="s">
        <v>13</v>
      </c>
      <c r="F20" s="1086">
        <f t="shared" si="0"/>
        <v>432</v>
      </c>
      <c r="G20" s="1062">
        <v>36</v>
      </c>
      <c r="H20" s="1063">
        <f t="shared" si="1"/>
        <v>162</v>
      </c>
      <c r="I20" s="1062">
        <v>30</v>
      </c>
      <c r="J20" s="1063">
        <f t="shared" si="2"/>
        <v>135</v>
      </c>
      <c r="K20" s="1062"/>
      <c r="L20" s="1063">
        <f t="shared" si="3"/>
        <v>0</v>
      </c>
      <c r="M20" s="1062">
        <v>30</v>
      </c>
      <c r="N20" s="1087">
        <f t="shared" si="4"/>
        <v>135</v>
      </c>
    </row>
    <row r="21" spans="1:14">
      <c r="A21" s="136">
        <v>10</v>
      </c>
      <c r="B21" s="1053" t="s">
        <v>555</v>
      </c>
      <c r="C21" s="1056">
        <v>3</v>
      </c>
      <c r="D21" s="1058">
        <v>60</v>
      </c>
      <c r="E21" s="1058" t="s">
        <v>13</v>
      </c>
      <c r="F21" s="1086">
        <f t="shared" si="0"/>
        <v>180</v>
      </c>
      <c r="G21" s="1062">
        <v>20</v>
      </c>
      <c r="H21" s="1063">
        <f t="shared" si="1"/>
        <v>60</v>
      </c>
      <c r="I21" s="1062">
        <v>20</v>
      </c>
      <c r="J21" s="1063">
        <f t="shared" si="2"/>
        <v>60</v>
      </c>
      <c r="K21" s="1062"/>
      <c r="L21" s="1063">
        <f t="shared" si="3"/>
        <v>0</v>
      </c>
      <c r="M21" s="1062">
        <v>20</v>
      </c>
      <c r="N21" s="1087">
        <f t="shared" si="4"/>
        <v>60</v>
      </c>
    </row>
    <row r="22" spans="1:14">
      <c r="A22" s="136">
        <v>11</v>
      </c>
      <c r="B22" s="1053" t="s">
        <v>183</v>
      </c>
      <c r="C22" s="1056">
        <v>180</v>
      </c>
      <c r="D22" s="1058">
        <v>1</v>
      </c>
      <c r="E22" s="1058" t="s">
        <v>13</v>
      </c>
      <c r="F22" s="1086">
        <f t="shared" si="0"/>
        <v>180</v>
      </c>
      <c r="G22" s="1062"/>
      <c r="H22" s="1063">
        <f t="shared" si="1"/>
        <v>0</v>
      </c>
      <c r="I22" s="1062">
        <v>1</v>
      </c>
      <c r="J22" s="1063">
        <f t="shared" si="2"/>
        <v>180</v>
      </c>
      <c r="K22" s="1062"/>
      <c r="L22" s="1063">
        <f t="shared" si="3"/>
        <v>0</v>
      </c>
      <c r="M22" s="1062"/>
      <c r="N22" s="1087">
        <f t="shared" si="4"/>
        <v>0</v>
      </c>
    </row>
    <row r="23" spans="1:14">
      <c r="A23" s="136">
        <v>12</v>
      </c>
      <c r="B23" s="1053" t="s">
        <v>376</v>
      </c>
      <c r="C23" s="1056">
        <v>35</v>
      </c>
      <c r="D23" s="1058">
        <v>4</v>
      </c>
      <c r="E23" s="1058" t="s">
        <v>161</v>
      </c>
      <c r="F23" s="1086">
        <f t="shared" si="0"/>
        <v>140</v>
      </c>
      <c r="G23" s="1062">
        <v>2</v>
      </c>
      <c r="H23" s="1063">
        <f t="shared" si="1"/>
        <v>70</v>
      </c>
      <c r="I23" s="1062"/>
      <c r="J23" s="1063">
        <f t="shared" si="2"/>
        <v>0</v>
      </c>
      <c r="K23" s="1062">
        <v>2</v>
      </c>
      <c r="L23" s="1063">
        <f t="shared" si="3"/>
        <v>70</v>
      </c>
      <c r="M23" s="1062"/>
      <c r="N23" s="1087">
        <f t="shared" si="4"/>
        <v>0</v>
      </c>
    </row>
    <row r="24" spans="1:14">
      <c r="A24" s="136">
        <v>13</v>
      </c>
      <c r="B24" s="1053" t="s">
        <v>556</v>
      </c>
      <c r="C24" s="1056">
        <v>300</v>
      </c>
      <c r="D24" s="1058">
        <v>4</v>
      </c>
      <c r="E24" s="1058" t="s">
        <v>13</v>
      </c>
      <c r="F24" s="1086">
        <f t="shared" si="0"/>
        <v>1200</v>
      </c>
      <c r="G24" s="1062">
        <v>1</v>
      </c>
      <c r="H24" s="1063">
        <f t="shared" si="1"/>
        <v>300</v>
      </c>
      <c r="I24" s="1062"/>
      <c r="J24" s="1063">
        <f t="shared" si="2"/>
        <v>0</v>
      </c>
      <c r="K24" s="1062">
        <v>1</v>
      </c>
      <c r="L24" s="1063">
        <f t="shared" si="3"/>
        <v>300</v>
      </c>
      <c r="M24" s="1062">
        <v>2</v>
      </c>
      <c r="N24" s="1087">
        <f t="shared" si="4"/>
        <v>600</v>
      </c>
    </row>
    <row r="25" spans="1:14">
      <c r="A25" s="136">
        <v>14</v>
      </c>
      <c r="B25" s="1053" t="s">
        <v>557</v>
      </c>
      <c r="C25" s="1056">
        <v>1400</v>
      </c>
      <c r="D25" s="1058">
        <v>1</v>
      </c>
      <c r="E25" s="1058" t="s">
        <v>615</v>
      </c>
      <c r="F25" s="1086">
        <f t="shared" si="0"/>
        <v>1400</v>
      </c>
      <c r="G25" s="1062"/>
      <c r="H25" s="1063">
        <f t="shared" si="1"/>
        <v>0</v>
      </c>
      <c r="I25" s="1062">
        <v>1</v>
      </c>
      <c r="J25" s="1063">
        <f t="shared" si="2"/>
        <v>1400</v>
      </c>
      <c r="K25" s="1062"/>
      <c r="L25" s="1063">
        <f t="shared" si="3"/>
        <v>0</v>
      </c>
      <c r="M25" s="1062"/>
      <c r="N25" s="1087">
        <f t="shared" si="4"/>
        <v>0</v>
      </c>
    </row>
    <row r="26" spans="1:14">
      <c r="A26" s="136">
        <v>15</v>
      </c>
      <c r="B26" s="1053" t="s">
        <v>558</v>
      </c>
      <c r="C26" s="1056">
        <v>350</v>
      </c>
      <c r="D26" s="1058">
        <v>12</v>
      </c>
      <c r="E26" s="1058" t="s">
        <v>162</v>
      </c>
      <c r="F26" s="1086">
        <f t="shared" si="0"/>
        <v>4200</v>
      </c>
      <c r="G26" s="1062">
        <v>3</v>
      </c>
      <c r="H26" s="1063">
        <f t="shared" si="1"/>
        <v>1050</v>
      </c>
      <c r="I26" s="1062">
        <v>3</v>
      </c>
      <c r="J26" s="1063">
        <f t="shared" si="2"/>
        <v>1050</v>
      </c>
      <c r="K26" s="1062">
        <v>3</v>
      </c>
      <c r="L26" s="1063">
        <f t="shared" si="3"/>
        <v>1050</v>
      </c>
      <c r="M26" s="1062">
        <v>3</v>
      </c>
      <c r="N26" s="1087">
        <f t="shared" si="4"/>
        <v>1050</v>
      </c>
    </row>
    <row r="27" spans="1:14">
      <c r="A27" s="136">
        <v>16</v>
      </c>
      <c r="B27" s="1053" t="s">
        <v>559</v>
      </c>
      <c r="C27" s="1056">
        <v>120</v>
      </c>
      <c r="D27" s="1058">
        <v>15</v>
      </c>
      <c r="E27" s="1058" t="s">
        <v>162</v>
      </c>
      <c r="F27" s="1086">
        <f t="shared" si="0"/>
        <v>1800</v>
      </c>
      <c r="G27" s="1062">
        <v>6</v>
      </c>
      <c r="H27" s="1063">
        <f t="shared" si="1"/>
        <v>720</v>
      </c>
      <c r="I27" s="1062">
        <v>3</v>
      </c>
      <c r="J27" s="1063">
        <f t="shared" si="2"/>
        <v>360</v>
      </c>
      <c r="K27" s="1062">
        <v>3</v>
      </c>
      <c r="L27" s="1063">
        <f t="shared" si="3"/>
        <v>360</v>
      </c>
      <c r="M27" s="1062">
        <v>3</v>
      </c>
      <c r="N27" s="1087">
        <f t="shared" si="4"/>
        <v>360</v>
      </c>
    </row>
    <row r="28" spans="1:14">
      <c r="A28" s="136">
        <v>17</v>
      </c>
      <c r="B28" s="1053" t="s">
        <v>123</v>
      </c>
      <c r="C28" s="1056">
        <v>18</v>
      </c>
      <c r="D28" s="1058">
        <v>10</v>
      </c>
      <c r="E28" s="1058" t="s">
        <v>13</v>
      </c>
      <c r="F28" s="1086">
        <f t="shared" si="0"/>
        <v>180</v>
      </c>
      <c r="G28" s="1062">
        <v>3</v>
      </c>
      <c r="H28" s="1063">
        <f t="shared" si="1"/>
        <v>54</v>
      </c>
      <c r="I28" s="1062"/>
      <c r="J28" s="1063">
        <f t="shared" si="2"/>
        <v>0</v>
      </c>
      <c r="K28" s="1062">
        <v>3</v>
      </c>
      <c r="L28" s="1063">
        <f t="shared" si="3"/>
        <v>54</v>
      </c>
      <c r="M28" s="1062">
        <v>4</v>
      </c>
      <c r="N28" s="1087">
        <f t="shared" si="4"/>
        <v>72</v>
      </c>
    </row>
    <row r="29" spans="1:14">
      <c r="A29" s="136">
        <v>18</v>
      </c>
      <c r="B29" s="1053" t="s">
        <v>560</v>
      </c>
      <c r="C29" s="1056">
        <v>250</v>
      </c>
      <c r="D29" s="1058">
        <v>10</v>
      </c>
      <c r="E29" s="1058" t="s">
        <v>13</v>
      </c>
      <c r="F29" s="1086">
        <f t="shared" si="0"/>
        <v>2500</v>
      </c>
      <c r="G29" s="1062">
        <v>5</v>
      </c>
      <c r="H29" s="1063">
        <f t="shared" si="1"/>
        <v>1250</v>
      </c>
      <c r="I29" s="1062"/>
      <c r="J29" s="1063">
        <f t="shared" si="2"/>
        <v>0</v>
      </c>
      <c r="K29" s="1062"/>
      <c r="L29" s="1063">
        <f t="shared" si="3"/>
        <v>0</v>
      </c>
      <c r="M29" s="1062">
        <v>5</v>
      </c>
      <c r="N29" s="1087">
        <f t="shared" si="4"/>
        <v>1250</v>
      </c>
    </row>
    <row r="30" spans="1:14">
      <c r="A30" s="136">
        <v>19</v>
      </c>
      <c r="B30" s="1053" t="s">
        <v>417</v>
      </c>
      <c r="C30" s="1056">
        <v>50</v>
      </c>
      <c r="D30" s="1058">
        <v>2</v>
      </c>
      <c r="E30" s="1058" t="s">
        <v>161</v>
      </c>
      <c r="F30" s="1086">
        <f t="shared" si="0"/>
        <v>100</v>
      </c>
      <c r="G30" s="1062"/>
      <c r="H30" s="1063">
        <f t="shared" si="1"/>
        <v>0</v>
      </c>
      <c r="I30" s="1062"/>
      <c r="J30" s="1063">
        <f t="shared" si="2"/>
        <v>0</v>
      </c>
      <c r="K30" s="1062">
        <v>2</v>
      </c>
      <c r="L30" s="1063">
        <f t="shared" si="3"/>
        <v>100</v>
      </c>
      <c r="M30" s="1062"/>
      <c r="N30" s="1087">
        <f t="shared" si="4"/>
        <v>0</v>
      </c>
    </row>
    <row r="31" spans="1:14">
      <c r="A31" s="136">
        <v>20</v>
      </c>
      <c r="B31" s="1053" t="s">
        <v>561</v>
      </c>
      <c r="C31" s="1056">
        <v>25</v>
      </c>
      <c r="D31" s="1058">
        <v>100</v>
      </c>
      <c r="E31" s="1058" t="s">
        <v>161</v>
      </c>
      <c r="F31" s="1086">
        <f t="shared" si="0"/>
        <v>2500</v>
      </c>
      <c r="G31" s="1062">
        <v>50</v>
      </c>
      <c r="H31" s="1063">
        <f t="shared" si="1"/>
        <v>1250</v>
      </c>
      <c r="I31" s="1062"/>
      <c r="J31" s="1063">
        <f t="shared" si="2"/>
        <v>0</v>
      </c>
      <c r="K31" s="1062">
        <v>25</v>
      </c>
      <c r="L31" s="1063">
        <f t="shared" si="3"/>
        <v>625</v>
      </c>
      <c r="M31" s="1062">
        <v>25</v>
      </c>
      <c r="N31" s="1087">
        <f t="shared" si="4"/>
        <v>625</v>
      </c>
    </row>
    <row r="32" spans="1:14">
      <c r="A32" s="136">
        <v>21</v>
      </c>
      <c r="B32" s="1053" t="s">
        <v>562</v>
      </c>
      <c r="C32" s="1056">
        <v>18</v>
      </c>
      <c r="D32" s="1058">
        <v>100</v>
      </c>
      <c r="E32" s="1058" t="s">
        <v>161</v>
      </c>
      <c r="F32" s="1086">
        <f t="shared" si="0"/>
        <v>1800</v>
      </c>
      <c r="G32" s="1062">
        <v>50</v>
      </c>
      <c r="H32" s="1063">
        <f t="shared" si="1"/>
        <v>900</v>
      </c>
      <c r="I32" s="1062"/>
      <c r="J32" s="1063">
        <f t="shared" si="2"/>
        <v>0</v>
      </c>
      <c r="K32" s="1062">
        <v>25</v>
      </c>
      <c r="L32" s="1063">
        <f t="shared" si="3"/>
        <v>450</v>
      </c>
      <c r="M32" s="1062">
        <v>25</v>
      </c>
      <c r="N32" s="1087">
        <f t="shared" si="4"/>
        <v>450</v>
      </c>
    </row>
    <row r="33" spans="1:14">
      <c r="A33" s="136">
        <v>22</v>
      </c>
      <c r="B33" s="1053" t="s">
        <v>563</v>
      </c>
      <c r="C33" s="1056">
        <v>3</v>
      </c>
      <c r="D33" s="1058">
        <v>96</v>
      </c>
      <c r="E33" s="1058" t="s">
        <v>13</v>
      </c>
      <c r="F33" s="1086">
        <f t="shared" si="0"/>
        <v>288</v>
      </c>
      <c r="G33" s="1062">
        <v>48</v>
      </c>
      <c r="H33" s="1063">
        <f t="shared" si="1"/>
        <v>144</v>
      </c>
      <c r="I33" s="1062"/>
      <c r="J33" s="1063">
        <f t="shared" si="2"/>
        <v>0</v>
      </c>
      <c r="K33" s="1062">
        <v>24</v>
      </c>
      <c r="L33" s="1063">
        <f t="shared" si="3"/>
        <v>72</v>
      </c>
      <c r="M33" s="1062">
        <v>24</v>
      </c>
      <c r="N33" s="1087">
        <f t="shared" si="4"/>
        <v>72</v>
      </c>
    </row>
    <row r="34" spans="1:14">
      <c r="A34" s="137">
        <v>23</v>
      </c>
      <c r="B34" s="1053" t="s">
        <v>517</v>
      </c>
      <c r="C34" s="1056">
        <v>2</v>
      </c>
      <c r="D34" s="1058">
        <v>48</v>
      </c>
      <c r="E34" s="1058" t="s">
        <v>13</v>
      </c>
      <c r="F34" s="1086">
        <f t="shared" si="0"/>
        <v>96</v>
      </c>
      <c r="G34" s="1062">
        <v>24</v>
      </c>
      <c r="H34" s="1063">
        <f t="shared" si="1"/>
        <v>48</v>
      </c>
      <c r="I34" s="1062"/>
      <c r="J34" s="1063">
        <f t="shared" si="2"/>
        <v>0</v>
      </c>
      <c r="K34" s="1062">
        <v>24</v>
      </c>
      <c r="L34" s="1063">
        <f t="shared" si="3"/>
        <v>48</v>
      </c>
      <c r="M34" s="1062"/>
      <c r="N34" s="1087">
        <f t="shared" si="4"/>
        <v>0</v>
      </c>
    </row>
    <row r="35" spans="1:14">
      <c r="A35" s="137">
        <v>24</v>
      </c>
      <c r="B35" s="1053" t="s">
        <v>390</v>
      </c>
      <c r="C35" s="1056">
        <v>12</v>
      </c>
      <c r="D35" s="1058">
        <v>100</v>
      </c>
      <c r="E35" s="1058" t="s">
        <v>13</v>
      </c>
      <c r="F35" s="1086">
        <f t="shared" si="0"/>
        <v>1200</v>
      </c>
      <c r="G35" s="1062">
        <v>25</v>
      </c>
      <c r="H35" s="1063">
        <f t="shared" si="1"/>
        <v>300</v>
      </c>
      <c r="I35" s="1062">
        <v>25</v>
      </c>
      <c r="J35" s="1063">
        <f t="shared" si="2"/>
        <v>300</v>
      </c>
      <c r="K35" s="1062">
        <v>25</v>
      </c>
      <c r="L35" s="1063">
        <f t="shared" si="3"/>
        <v>300</v>
      </c>
      <c r="M35" s="1062">
        <v>25</v>
      </c>
      <c r="N35" s="1087">
        <f t="shared" si="4"/>
        <v>300</v>
      </c>
    </row>
    <row r="36" spans="1:14">
      <c r="A36" s="137">
        <v>25</v>
      </c>
      <c r="B36" s="1053" t="s">
        <v>421</v>
      </c>
      <c r="C36" s="1056">
        <v>12</v>
      </c>
      <c r="D36" s="1058">
        <v>48</v>
      </c>
      <c r="E36" s="1058" t="s">
        <v>13</v>
      </c>
      <c r="F36" s="1086">
        <f t="shared" si="0"/>
        <v>576</v>
      </c>
      <c r="G36" s="1062">
        <v>12</v>
      </c>
      <c r="H36" s="1063">
        <f t="shared" si="1"/>
        <v>144</v>
      </c>
      <c r="I36" s="1062">
        <v>12</v>
      </c>
      <c r="J36" s="1063">
        <f t="shared" si="2"/>
        <v>144</v>
      </c>
      <c r="K36" s="1062">
        <v>12</v>
      </c>
      <c r="L36" s="1063">
        <f t="shared" si="3"/>
        <v>144</v>
      </c>
      <c r="M36" s="1062">
        <v>12</v>
      </c>
      <c r="N36" s="1087">
        <f t="shared" si="4"/>
        <v>144</v>
      </c>
    </row>
    <row r="37" spans="1:14">
      <c r="A37" s="137">
        <v>26</v>
      </c>
      <c r="B37" s="1053" t="s">
        <v>564</v>
      </c>
      <c r="C37" s="1056">
        <v>200</v>
      </c>
      <c r="D37" s="1058">
        <v>2</v>
      </c>
      <c r="E37" s="1058" t="s">
        <v>161</v>
      </c>
      <c r="F37" s="1086">
        <f t="shared" si="0"/>
        <v>400</v>
      </c>
      <c r="G37" s="1062"/>
      <c r="H37" s="1063">
        <f t="shared" si="1"/>
        <v>0</v>
      </c>
      <c r="I37" s="1062">
        <v>1</v>
      </c>
      <c r="J37" s="1063">
        <f t="shared" si="2"/>
        <v>200</v>
      </c>
      <c r="K37" s="1062"/>
      <c r="L37" s="1063">
        <f t="shared" si="3"/>
        <v>0</v>
      </c>
      <c r="M37" s="1062">
        <v>1</v>
      </c>
      <c r="N37" s="1087">
        <f t="shared" si="4"/>
        <v>200</v>
      </c>
    </row>
    <row r="38" spans="1:14">
      <c r="A38" s="137">
        <v>27</v>
      </c>
      <c r="B38" s="1053" t="s">
        <v>115</v>
      </c>
      <c r="C38" s="1056">
        <v>16</v>
      </c>
      <c r="D38" s="1058">
        <v>10</v>
      </c>
      <c r="E38" s="1058" t="s">
        <v>13</v>
      </c>
      <c r="F38" s="1086">
        <f t="shared" si="0"/>
        <v>160</v>
      </c>
      <c r="G38" s="1062">
        <v>3</v>
      </c>
      <c r="H38" s="1063">
        <f t="shared" si="1"/>
        <v>48</v>
      </c>
      <c r="I38" s="1062">
        <v>3</v>
      </c>
      <c r="J38" s="1063">
        <f t="shared" si="2"/>
        <v>48</v>
      </c>
      <c r="K38" s="1062">
        <v>3</v>
      </c>
      <c r="L38" s="1063">
        <f t="shared" si="3"/>
        <v>48</v>
      </c>
      <c r="M38" s="1062">
        <v>1</v>
      </c>
      <c r="N38" s="1087">
        <f t="shared" si="4"/>
        <v>16</v>
      </c>
    </row>
    <row r="39" spans="1:14">
      <c r="A39" s="137">
        <v>28</v>
      </c>
      <c r="B39" s="1053" t="s">
        <v>565</v>
      </c>
      <c r="C39" s="1056">
        <v>35</v>
      </c>
      <c r="D39" s="1058">
        <v>50</v>
      </c>
      <c r="E39" s="1058" t="s">
        <v>161</v>
      </c>
      <c r="F39" s="1086">
        <f t="shared" si="0"/>
        <v>1750</v>
      </c>
      <c r="G39" s="1062">
        <v>20</v>
      </c>
      <c r="H39" s="1063">
        <f t="shared" si="1"/>
        <v>700</v>
      </c>
      <c r="I39" s="1062">
        <v>10</v>
      </c>
      <c r="J39" s="1063">
        <f t="shared" si="2"/>
        <v>350</v>
      </c>
      <c r="K39" s="1062">
        <v>10</v>
      </c>
      <c r="L39" s="1063">
        <f t="shared" si="3"/>
        <v>350</v>
      </c>
      <c r="M39" s="1062">
        <v>10</v>
      </c>
      <c r="N39" s="1087">
        <f t="shared" si="4"/>
        <v>350</v>
      </c>
    </row>
    <row r="40" spans="1:14" ht="15" thickBot="1">
      <c r="A40" s="138">
        <v>29</v>
      </c>
      <c r="B40" s="1053" t="s">
        <v>131</v>
      </c>
      <c r="C40" s="1056">
        <v>75</v>
      </c>
      <c r="D40" s="1058">
        <v>20</v>
      </c>
      <c r="E40" s="1058" t="s">
        <v>13</v>
      </c>
      <c r="F40" s="1086">
        <f t="shared" si="0"/>
        <v>1500</v>
      </c>
      <c r="G40" s="1062">
        <v>5</v>
      </c>
      <c r="H40" s="1063">
        <f t="shared" si="1"/>
        <v>375</v>
      </c>
      <c r="I40" s="1062">
        <v>5</v>
      </c>
      <c r="J40" s="1063">
        <f t="shared" si="2"/>
        <v>375</v>
      </c>
      <c r="K40" s="1062">
        <v>5</v>
      </c>
      <c r="L40" s="1063">
        <f t="shared" si="3"/>
        <v>375</v>
      </c>
      <c r="M40" s="1062">
        <v>5</v>
      </c>
      <c r="N40" s="1087">
        <f t="shared" si="4"/>
        <v>375</v>
      </c>
    </row>
    <row r="41" spans="1:14" s="971" customFormat="1" ht="15" thickBot="1">
      <c r="A41" s="138">
        <v>30</v>
      </c>
      <c r="B41" s="1053" t="s">
        <v>566</v>
      </c>
      <c r="C41" s="1056">
        <v>40</v>
      </c>
      <c r="D41" s="1058">
        <v>50</v>
      </c>
      <c r="E41" s="1058" t="s">
        <v>13</v>
      </c>
      <c r="F41" s="1086">
        <f t="shared" si="0"/>
        <v>2000</v>
      </c>
      <c r="G41" s="1062">
        <v>15</v>
      </c>
      <c r="H41" s="1063">
        <f t="shared" si="1"/>
        <v>600</v>
      </c>
      <c r="I41" s="1062">
        <v>15</v>
      </c>
      <c r="J41" s="1063">
        <f t="shared" si="2"/>
        <v>600</v>
      </c>
      <c r="K41" s="1062">
        <v>10</v>
      </c>
      <c r="L41" s="1063">
        <f t="shared" si="3"/>
        <v>400</v>
      </c>
      <c r="M41" s="1062">
        <v>10</v>
      </c>
      <c r="N41" s="1087">
        <f t="shared" si="4"/>
        <v>400</v>
      </c>
    </row>
    <row r="42" spans="1:14" s="971" customFormat="1" ht="15" thickBot="1">
      <c r="A42" s="138">
        <v>31</v>
      </c>
      <c r="B42" s="1054" t="s">
        <v>567</v>
      </c>
      <c r="C42" s="1056">
        <v>80</v>
      </c>
      <c r="D42" s="1058">
        <v>10</v>
      </c>
      <c r="E42" s="1058" t="s">
        <v>13</v>
      </c>
      <c r="F42" s="1086">
        <f t="shared" si="0"/>
        <v>800</v>
      </c>
      <c r="G42" s="1062">
        <v>5</v>
      </c>
      <c r="H42" s="1063">
        <f t="shared" si="1"/>
        <v>400</v>
      </c>
      <c r="I42" s="1062"/>
      <c r="J42" s="1063">
        <f t="shared" si="2"/>
        <v>0</v>
      </c>
      <c r="K42" s="1062"/>
      <c r="L42" s="1063">
        <f t="shared" si="3"/>
        <v>0</v>
      </c>
      <c r="M42" s="1062">
        <v>5</v>
      </c>
      <c r="N42" s="1087">
        <f t="shared" si="4"/>
        <v>400</v>
      </c>
    </row>
    <row r="43" spans="1:14" s="971" customFormat="1" ht="15" thickBot="1">
      <c r="A43" s="138">
        <v>32</v>
      </c>
      <c r="B43" s="1053" t="s">
        <v>568</v>
      </c>
      <c r="C43" s="1056">
        <v>30</v>
      </c>
      <c r="D43" s="1058">
        <v>20</v>
      </c>
      <c r="E43" s="1058" t="s">
        <v>616</v>
      </c>
      <c r="F43" s="1086">
        <f t="shared" si="0"/>
        <v>600</v>
      </c>
      <c r="G43" s="1062">
        <v>10</v>
      </c>
      <c r="H43" s="1063">
        <f t="shared" si="1"/>
        <v>300</v>
      </c>
      <c r="I43" s="1062"/>
      <c r="J43" s="1063">
        <f t="shared" si="2"/>
        <v>0</v>
      </c>
      <c r="K43" s="1062">
        <v>10</v>
      </c>
      <c r="L43" s="1063">
        <f t="shared" si="3"/>
        <v>300</v>
      </c>
      <c r="M43" s="1062"/>
      <c r="N43" s="1087">
        <f t="shared" si="4"/>
        <v>0</v>
      </c>
    </row>
    <row r="44" spans="1:14" s="971" customFormat="1" ht="15" thickBot="1">
      <c r="A44" s="138">
        <v>33</v>
      </c>
      <c r="B44" s="1053" t="s">
        <v>47</v>
      </c>
      <c r="C44" s="1056">
        <v>35</v>
      </c>
      <c r="D44" s="1058">
        <v>4</v>
      </c>
      <c r="E44" s="1058" t="s">
        <v>161</v>
      </c>
      <c r="F44" s="1086">
        <f t="shared" si="0"/>
        <v>140</v>
      </c>
      <c r="G44" s="1062">
        <v>2</v>
      </c>
      <c r="H44" s="1063">
        <f t="shared" si="1"/>
        <v>70</v>
      </c>
      <c r="I44" s="1062"/>
      <c r="J44" s="1063">
        <f t="shared" si="2"/>
        <v>0</v>
      </c>
      <c r="K44" s="1062">
        <v>2</v>
      </c>
      <c r="L44" s="1063">
        <f t="shared" si="3"/>
        <v>70</v>
      </c>
      <c r="M44" s="1062"/>
      <c r="N44" s="1087">
        <f t="shared" si="4"/>
        <v>0</v>
      </c>
    </row>
    <row r="45" spans="1:14" s="971" customFormat="1" ht="15" thickBot="1">
      <c r="A45" s="138">
        <v>34</v>
      </c>
      <c r="B45" s="1053" t="s">
        <v>569</v>
      </c>
      <c r="C45" s="1056">
        <v>55</v>
      </c>
      <c r="D45" s="1058">
        <v>6</v>
      </c>
      <c r="E45" s="1058" t="s">
        <v>13</v>
      </c>
      <c r="F45" s="1086">
        <f t="shared" si="0"/>
        <v>330</v>
      </c>
      <c r="G45" s="1062"/>
      <c r="H45" s="1063">
        <f t="shared" si="1"/>
        <v>0</v>
      </c>
      <c r="I45" s="1062">
        <v>3</v>
      </c>
      <c r="J45" s="1063">
        <f t="shared" si="2"/>
        <v>165</v>
      </c>
      <c r="K45" s="1062"/>
      <c r="L45" s="1063">
        <f t="shared" si="3"/>
        <v>0</v>
      </c>
      <c r="M45" s="1062">
        <v>3</v>
      </c>
      <c r="N45" s="1087">
        <f t="shared" si="4"/>
        <v>165</v>
      </c>
    </row>
    <row r="46" spans="1:14" s="971" customFormat="1" ht="15" thickBot="1">
      <c r="A46" s="138">
        <v>35</v>
      </c>
      <c r="B46" s="1053" t="s">
        <v>570</v>
      </c>
      <c r="C46" s="1056">
        <v>35</v>
      </c>
      <c r="D46" s="1058">
        <v>15</v>
      </c>
      <c r="E46" s="1058" t="s">
        <v>13</v>
      </c>
      <c r="F46" s="1086">
        <f t="shared" si="0"/>
        <v>525</v>
      </c>
      <c r="G46" s="1062">
        <v>5</v>
      </c>
      <c r="H46" s="1063">
        <f t="shared" si="1"/>
        <v>175</v>
      </c>
      <c r="I46" s="1062"/>
      <c r="J46" s="1063">
        <f t="shared" si="2"/>
        <v>0</v>
      </c>
      <c r="K46" s="1062">
        <v>5</v>
      </c>
      <c r="L46" s="1063">
        <f t="shared" si="3"/>
        <v>175</v>
      </c>
      <c r="M46" s="1062">
        <v>5</v>
      </c>
      <c r="N46" s="1087">
        <f t="shared" si="4"/>
        <v>175</v>
      </c>
    </row>
    <row r="47" spans="1:14" s="971" customFormat="1" ht="15" thickBot="1">
      <c r="A47" s="138">
        <v>36</v>
      </c>
      <c r="B47" s="1053" t="s">
        <v>571</v>
      </c>
      <c r="C47" s="1056">
        <v>38</v>
      </c>
      <c r="D47" s="1058">
        <v>12</v>
      </c>
      <c r="E47" s="1058" t="s">
        <v>13</v>
      </c>
      <c r="F47" s="1086">
        <f t="shared" si="0"/>
        <v>456</v>
      </c>
      <c r="G47" s="1062">
        <v>3</v>
      </c>
      <c r="H47" s="1063">
        <f t="shared" si="1"/>
        <v>114</v>
      </c>
      <c r="I47" s="1062">
        <v>3</v>
      </c>
      <c r="J47" s="1063">
        <f t="shared" si="2"/>
        <v>114</v>
      </c>
      <c r="K47" s="1062">
        <v>3</v>
      </c>
      <c r="L47" s="1063">
        <f t="shared" si="3"/>
        <v>114</v>
      </c>
      <c r="M47" s="1062">
        <v>3</v>
      </c>
      <c r="N47" s="1087">
        <f t="shared" si="4"/>
        <v>114</v>
      </c>
    </row>
    <row r="48" spans="1:14" s="971" customFormat="1" ht="15" thickBot="1">
      <c r="A48" s="138">
        <v>37</v>
      </c>
      <c r="B48" s="1053" t="s">
        <v>572</v>
      </c>
      <c r="C48" s="1056">
        <v>5200</v>
      </c>
      <c r="D48" s="1058">
        <v>4</v>
      </c>
      <c r="E48" s="1058" t="s">
        <v>13</v>
      </c>
      <c r="F48" s="1086">
        <f t="shared" si="0"/>
        <v>20800</v>
      </c>
      <c r="G48" s="1062"/>
      <c r="H48" s="1063">
        <f t="shared" si="1"/>
        <v>0</v>
      </c>
      <c r="I48" s="1062">
        <v>1</v>
      </c>
      <c r="J48" s="1063">
        <f t="shared" si="2"/>
        <v>5200</v>
      </c>
      <c r="K48" s="1062">
        <v>1</v>
      </c>
      <c r="L48" s="1063">
        <f t="shared" si="3"/>
        <v>5200</v>
      </c>
      <c r="M48" s="1062">
        <v>2</v>
      </c>
      <c r="N48" s="1087">
        <f t="shared" si="4"/>
        <v>10400</v>
      </c>
    </row>
    <row r="49" spans="1:14" s="971" customFormat="1" ht="15" thickBot="1">
      <c r="A49" s="138">
        <v>38</v>
      </c>
      <c r="B49" s="1053" t="s">
        <v>573</v>
      </c>
      <c r="C49" s="1056">
        <v>18</v>
      </c>
      <c r="D49" s="1058">
        <v>5</v>
      </c>
      <c r="E49" s="1058" t="s">
        <v>174</v>
      </c>
      <c r="F49" s="1086">
        <f t="shared" si="0"/>
        <v>90</v>
      </c>
      <c r="G49" s="1062"/>
      <c r="H49" s="1063">
        <f t="shared" si="1"/>
        <v>0</v>
      </c>
      <c r="I49" s="1062" t="s">
        <v>39</v>
      </c>
      <c r="J49" s="1063">
        <f t="shared" si="2"/>
        <v>90</v>
      </c>
      <c r="K49" s="1062"/>
      <c r="L49" s="1063">
        <f t="shared" si="3"/>
        <v>0</v>
      </c>
      <c r="M49" s="1062"/>
      <c r="N49" s="1087">
        <f t="shared" si="4"/>
        <v>0</v>
      </c>
    </row>
    <row r="50" spans="1:14" s="971" customFormat="1" ht="15" thickBot="1">
      <c r="A50" s="138">
        <v>39</v>
      </c>
      <c r="B50" s="1053" t="s">
        <v>574</v>
      </c>
      <c r="C50" s="1056">
        <v>3.5</v>
      </c>
      <c r="D50" s="1058">
        <v>10</v>
      </c>
      <c r="E50" s="1058" t="s">
        <v>13</v>
      </c>
      <c r="F50" s="1086">
        <f t="shared" si="0"/>
        <v>35</v>
      </c>
      <c r="G50" s="1062">
        <v>10</v>
      </c>
      <c r="H50" s="1063">
        <f t="shared" si="1"/>
        <v>35</v>
      </c>
      <c r="I50" s="1062"/>
      <c r="J50" s="1063">
        <f t="shared" si="2"/>
        <v>0</v>
      </c>
      <c r="K50" s="1062"/>
      <c r="L50" s="1063">
        <f t="shared" si="3"/>
        <v>0</v>
      </c>
      <c r="M50" s="1062"/>
      <c r="N50" s="1087">
        <f t="shared" si="4"/>
        <v>0</v>
      </c>
    </row>
    <row r="51" spans="1:14" s="971" customFormat="1" ht="15" thickBot="1">
      <c r="A51" s="138">
        <v>40</v>
      </c>
      <c r="B51" s="1053" t="s">
        <v>575</v>
      </c>
      <c r="C51" s="1056">
        <v>200</v>
      </c>
      <c r="D51" s="1058">
        <v>1</v>
      </c>
      <c r="E51" s="1058" t="s">
        <v>13</v>
      </c>
      <c r="F51" s="1086">
        <f t="shared" si="0"/>
        <v>200</v>
      </c>
      <c r="G51" s="1062">
        <v>1</v>
      </c>
      <c r="H51" s="1063">
        <f t="shared" si="1"/>
        <v>200</v>
      </c>
      <c r="I51" s="1062"/>
      <c r="J51" s="1063">
        <f t="shared" si="2"/>
        <v>0</v>
      </c>
      <c r="K51" s="1062"/>
      <c r="L51" s="1063">
        <f t="shared" si="3"/>
        <v>0</v>
      </c>
      <c r="M51" s="1062"/>
      <c r="N51" s="1087">
        <f t="shared" si="4"/>
        <v>0</v>
      </c>
    </row>
    <row r="52" spans="1:14" s="971" customFormat="1" ht="15" thickBot="1">
      <c r="A52" s="138">
        <v>41</v>
      </c>
      <c r="B52" s="1053" t="s">
        <v>576</v>
      </c>
      <c r="C52" s="1056">
        <v>50</v>
      </c>
      <c r="D52" s="1058">
        <v>2</v>
      </c>
      <c r="E52" s="1058" t="s">
        <v>13</v>
      </c>
      <c r="F52" s="1086">
        <f t="shared" si="0"/>
        <v>100</v>
      </c>
      <c r="G52" s="1062"/>
      <c r="H52" s="1063">
        <f t="shared" si="1"/>
        <v>0</v>
      </c>
      <c r="I52" s="1062">
        <v>2</v>
      </c>
      <c r="J52" s="1063">
        <f t="shared" si="2"/>
        <v>100</v>
      </c>
      <c r="K52" s="1062"/>
      <c r="L52" s="1063">
        <f t="shared" si="3"/>
        <v>0</v>
      </c>
      <c r="M52" s="1062"/>
      <c r="N52" s="1087">
        <f t="shared" si="4"/>
        <v>0</v>
      </c>
    </row>
    <row r="53" spans="1:14" s="971" customFormat="1" ht="15" thickBot="1">
      <c r="A53" s="138">
        <v>42</v>
      </c>
      <c r="B53" s="1053" t="s">
        <v>577</v>
      </c>
      <c r="C53" s="1056">
        <v>375</v>
      </c>
      <c r="D53" s="1058">
        <v>2</v>
      </c>
      <c r="E53" s="1058" t="s">
        <v>13</v>
      </c>
      <c r="F53" s="1086">
        <f t="shared" si="0"/>
        <v>750</v>
      </c>
      <c r="G53" s="1062"/>
      <c r="H53" s="1063">
        <f t="shared" si="1"/>
        <v>0</v>
      </c>
      <c r="I53" s="1062"/>
      <c r="J53" s="1063">
        <f t="shared" si="2"/>
        <v>0</v>
      </c>
      <c r="K53" s="1062">
        <v>2</v>
      </c>
      <c r="L53" s="1063">
        <f t="shared" si="3"/>
        <v>750</v>
      </c>
      <c r="M53" s="1062"/>
      <c r="N53" s="1087">
        <f t="shared" si="4"/>
        <v>0</v>
      </c>
    </row>
    <row r="54" spans="1:14" s="971" customFormat="1" ht="15" thickBot="1">
      <c r="A54" s="138">
        <v>43</v>
      </c>
      <c r="B54" s="1053" t="s">
        <v>578</v>
      </c>
      <c r="C54" s="1056">
        <v>185</v>
      </c>
      <c r="D54" s="1058">
        <v>1</v>
      </c>
      <c r="E54" s="1058" t="s">
        <v>13</v>
      </c>
      <c r="F54" s="1086">
        <f t="shared" si="0"/>
        <v>185</v>
      </c>
      <c r="G54" s="1062">
        <v>1</v>
      </c>
      <c r="H54" s="1063">
        <f t="shared" si="1"/>
        <v>185</v>
      </c>
      <c r="I54" s="1062"/>
      <c r="J54" s="1063">
        <f t="shared" si="2"/>
        <v>0</v>
      </c>
      <c r="K54" s="1062"/>
      <c r="L54" s="1063">
        <f t="shared" si="3"/>
        <v>0</v>
      </c>
      <c r="M54" s="1062"/>
      <c r="N54" s="1087">
        <f t="shared" si="4"/>
        <v>0</v>
      </c>
    </row>
    <row r="55" spans="1:14" s="971" customFormat="1" ht="15" thickBot="1">
      <c r="A55" s="138">
        <v>44</v>
      </c>
      <c r="B55" s="1053" t="s">
        <v>579</v>
      </c>
      <c r="C55" s="1056">
        <v>40</v>
      </c>
      <c r="D55" s="1058">
        <v>3</v>
      </c>
      <c r="E55" s="1058" t="s">
        <v>617</v>
      </c>
      <c r="F55" s="1086">
        <f t="shared" si="0"/>
        <v>120</v>
      </c>
      <c r="G55" s="1062">
        <v>1</v>
      </c>
      <c r="H55" s="1063">
        <f t="shared" si="1"/>
        <v>40</v>
      </c>
      <c r="I55" s="1062"/>
      <c r="J55" s="1063">
        <f t="shared" si="2"/>
        <v>0</v>
      </c>
      <c r="K55" s="1062">
        <v>2</v>
      </c>
      <c r="L55" s="1063">
        <f t="shared" si="3"/>
        <v>80</v>
      </c>
      <c r="M55" s="1062"/>
      <c r="N55" s="1087">
        <f t="shared" si="4"/>
        <v>0</v>
      </c>
    </row>
    <row r="56" spans="1:14" s="971" customFormat="1" ht="15" thickBot="1">
      <c r="A56" s="138">
        <v>45</v>
      </c>
      <c r="B56" s="1053" t="s">
        <v>420</v>
      </c>
      <c r="C56" s="1056">
        <v>35</v>
      </c>
      <c r="D56" s="1058">
        <v>1</v>
      </c>
      <c r="E56" s="1058" t="s">
        <v>617</v>
      </c>
      <c r="F56" s="1086">
        <f t="shared" si="0"/>
        <v>35</v>
      </c>
      <c r="G56" s="1062">
        <v>1</v>
      </c>
      <c r="H56" s="1063">
        <f t="shared" si="1"/>
        <v>35</v>
      </c>
      <c r="I56" s="1062"/>
      <c r="J56" s="1063">
        <f t="shared" si="2"/>
        <v>0</v>
      </c>
      <c r="K56" s="1062"/>
      <c r="L56" s="1063">
        <f t="shared" si="3"/>
        <v>0</v>
      </c>
      <c r="M56" s="1062"/>
      <c r="N56" s="1087">
        <f t="shared" si="4"/>
        <v>0</v>
      </c>
    </row>
    <row r="57" spans="1:14" s="971" customFormat="1" ht="15" thickBot="1">
      <c r="A57" s="138">
        <v>46</v>
      </c>
      <c r="B57" s="1053" t="s">
        <v>580</v>
      </c>
      <c r="C57" s="1056">
        <v>60</v>
      </c>
      <c r="D57" s="1058">
        <v>2</v>
      </c>
      <c r="E57" s="1058" t="s">
        <v>13</v>
      </c>
      <c r="F57" s="1086">
        <f t="shared" si="0"/>
        <v>120</v>
      </c>
      <c r="G57" s="1062"/>
      <c r="H57" s="1063">
        <f t="shared" si="1"/>
        <v>0</v>
      </c>
      <c r="I57" s="1062">
        <v>2</v>
      </c>
      <c r="J57" s="1063">
        <f t="shared" si="2"/>
        <v>120</v>
      </c>
      <c r="K57" s="1062"/>
      <c r="L57" s="1063">
        <f t="shared" si="3"/>
        <v>0</v>
      </c>
      <c r="M57" s="1062"/>
      <c r="N57" s="1087">
        <f t="shared" si="4"/>
        <v>0</v>
      </c>
    </row>
    <row r="58" spans="1:14" s="971" customFormat="1" ht="15" thickBot="1">
      <c r="A58" s="138">
        <v>47</v>
      </c>
      <c r="B58" s="1053" t="s">
        <v>581</v>
      </c>
      <c r="C58" s="1056">
        <v>82</v>
      </c>
      <c r="D58" s="1058">
        <v>6</v>
      </c>
      <c r="E58" s="1058" t="s">
        <v>13</v>
      </c>
      <c r="F58" s="1086">
        <f t="shared" si="0"/>
        <v>492</v>
      </c>
      <c r="G58" s="1062">
        <v>2</v>
      </c>
      <c r="H58" s="1063">
        <f t="shared" si="1"/>
        <v>164</v>
      </c>
      <c r="I58" s="1062">
        <v>1</v>
      </c>
      <c r="J58" s="1063">
        <f t="shared" si="2"/>
        <v>82</v>
      </c>
      <c r="K58" s="1062">
        <v>1</v>
      </c>
      <c r="L58" s="1063">
        <f t="shared" si="3"/>
        <v>82</v>
      </c>
      <c r="M58" s="1062">
        <v>2</v>
      </c>
      <c r="N58" s="1087">
        <f t="shared" si="4"/>
        <v>164</v>
      </c>
    </row>
    <row r="59" spans="1:14" s="971" customFormat="1" ht="15" thickBot="1">
      <c r="A59" s="138">
        <v>48</v>
      </c>
      <c r="B59" s="1053" t="s">
        <v>582</v>
      </c>
      <c r="C59" s="1056">
        <v>38</v>
      </c>
      <c r="D59" s="1058">
        <v>4</v>
      </c>
      <c r="E59" s="1058" t="s">
        <v>162</v>
      </c>
      <c r="F59" s="1086">
        <f t="shared" si="0"/>
        <v>152</v>
      </c>
      <c r="G59" s="1062">
        <v>1</v>
      </c>
      <c r="H59" s="1063">
        <f t="shared" si="1"/>
        <v>38</v>
      </c>
      <c r="I59" s="1062">
        <v>1</v>
      </c>
      <c r="J59" s="1063">
        <f t="shared" si="2"/>
        <v>38</v>
      </c>
      <c r="K59" s="1062">
        <v>1</v>
      </c>
      <c r="L59" s="1063">
        <f t="shared" si="3"/>
        <v>38</v>
      </c>
      <c r="M59" s="1062">
        <v>1</v>
      </c>
      <c r="N59" s="1087">
        <f t="shared" si="4"/>
        <v>38</v>
      </c>
    </row>
    <row r="60" spans="1:14" s="971" customFormat="1" ht="15" thickBot="1">
      <c r="A60" s="138">
        <v>49</v>
      </c>
      <c r="B60" s="1053" t="s">
        <v>583</v>
      </c>
      <c r="C60" s="1056">
        <v>520</v>
      </c>
      <c r="D60" s="1058">
        <v>4</v>
      </c>
      <c r="E60" s="1058" t="s">
        <v>13</v>
      </c>
      <c r="F60" s="1086">
        <f t="shared" si="0"/>
        <v>2080</v>
      </c>
      <c r="G60" s="1062">
        <v>1</v>
      </c>
      <c r="H60" s="1063">
        <f t="shared" si="1"/>
        <v>520</v>
      </c>
      <c r="I60" s="1062">
        <v>1</v>
      </c>
      <c r="J60" s="1063">
        <f t="shared" si="2"/>
        <v>520</v>
      </c>
      <c r="K60" s="1062">
        <v>1</v>
      </c>
      <c r="L60" s="1063">
        <f t="shared" si="3"/>
        <v>520</v>
      </c>
      <c r="M60" s="1062">
        <v>1</v>
      </c>
      <c r="N60" s="1087">
        <f t="shared" si="4"/>
        <v>520</v>
      </c>
    </row>
    <row r="61" spans="1:14" s="971" customFormat="1" ht="15" thickBot="1">
      <c r="A61" s="138">
        <v>50</v>
      </c>
      <c r="B61" s="1053" t="s">
        <v>584</v>
      </c>
      <c r="C61" s="1056">
        <v>1000</v>
      </c>
      <c r="D61" s="1058">
        <v>4</v>
      </c>
      <c r="E61" s="1058" t="s">
        <v>13</v>
      </c>
      <c r="F61" s="1086">
        <f t="shared" si="0"/>
        <v>4000</v>
      </c>
      <c r="G61" s="1062">
        <v>2</v>
      </c>
      <c r="H61" s="1063">
        <f t="shared" si="1"/>
        <v>2000</v>
      </c>
      <c r="I61" s="1062"/>
      <c r="J61" s="1063">
        <f t="shared" si="2"/>
        <v>0</v>
      </c>
      <c r="K61" s="1062">
        <v>2</v>
      </c>
      <c r="L61" s="1063">
        <f t="shared" si="3"/>
        <v>2000</v>
      </c>
      <c r="M61" s="1062"/>
      <c r="N61" s="1087">
        <f t="shared" si="4"/>
        <v>0</v>
      </c>
    </row>
    <row r="62" spans="1:14" s="971" customFormat="1" ht="15" thickBot="1">
      <c r="A62" s="138">
        <v>51</v>
      </c>
      <c r="B62" s="1053" t="s">
        <v>585</v>
      </c>
      <c r="C62" s="1056">
        <v>3600</v>
      </c>
      <c r="D62" s="1058">
        <v>6</v>
      </c>
      <c r="E62" s="1058" t="s">
        <v>11</v>
      </c>
      <c r="F62" s="1086">
        <f t="shared" si="0"/>
        <v>21600</v>
      </c>
      <c r="G62" s="1062">
        <v>2</v>
      </c>
      <c r="H62" s="1063">
        <f t="shared" si="1"/>
        <v>7200</v>
      </c>
      <c r="I62" s="1062">
        <v>1</v>
      </c>
      <c r="J62" s="1063">
        <f t="shared" si="2"/>
        <v>3600</v>
      </c>
      <c r="K62" s="1062">
        <v>1</v>
      </c>
      <c r="L62" s="1063">
        <f t="shared" si="3"/>
        <v>3600</v>
      </c>
      <c r="M62" s="1062">
        <v>2</v>
      </c>
      <c r="N62" s="1087">
        <f t="shared" si="4"/>
        <v>7200</v>
      </c>
    </row>
    <row r="63" spans="1:14" s="971" customFormat="1" ht="15" thickBot="1">
      <c r="A63" s="138">
        <v>52</v>
      </c>
      <c r="B63" s="1053" t="s">
        <v>586</v>
      </c>
      <c r="C63" s="1056">
        <v>625</v>
      </c>
      <c r="D63" s="1058">
        <v>4</v>
      </c>
      <c r="E63" s="1058"/>
      <c r="F63" s="1086">
        <f t="shared" si="0"/>
        <v>2500</v>
      </c>
      <c r="G63" s="1062">
        <v>1</v>
      </c>
      <c r="H63" s="1063">
        <f t="shared" si="1"/>
        <v>625</v>
      </c>
      <c r="I63" s="1062">
        <v>1</v>
      </c>
      <c r="J63" s="1063">
        <f t="shared" si="2"/>
        <v>625</v>
      </c>
      <c r="K63" s="1062">
        <v>1</v>
      </c>
      <c r="L63" s="1063">
        <f t="shared" si="3"/>
        <v>625</v>
      </c>
      <c r="M63" s="1062">
        <v>1</v>
      </c>
      <c r="N63" s="1087">
        <f t="shared" si="4"/>
        <v>625</v>
      </c>
    </row>
    <row r="64" spans="1:14" s="971" customFormat="1" ht="15" thickBot="1">
      <c r="A64" s="138">
        <v>53</v>
      </c>
      <c r="B64" s="1053" t="s">
        <v>587</v>
      </c>
      <c r="C64" s="1056">
        <v>40</v>
      </c>
      <c r="D64" s="1058">
        <v>2</v>
      </c>
      <c r="E64" s="1058" t="s">
        <v>13</v>
      </c>
      <c r="F64" s="1086">
        <f t="shared" si="0"/>
        <v>80</v>
      </c>
      <c r="G64" s="1062"/>
      <c r="H64" s="1063">
        <f t="shared" si="1"/>
        <v>0</v>
      </c>
      <c r="I64" s="1062">
        <v>2</v>
      </c>
      <c r="J64" s="1063">
        <f t="shared" si="2"/>
        <v>80</v>
      </c>
      <c r="K64" s="1062"/>
      <c r="L64" s="1063">
        <f t="shared" si="3"/>
        <v>0</v>
      </c>
      <c r="M64" s="1062"/>
      <c r="N64" s="1087">
        <f t="shared" si="4"/>
        <v>0</v>
      </c>
    </row>
    <row r="65" spans="1:14" s="971" customFormat="1" ht="15" thickBot="1">
      <c r="A65" s="138">
        <v>54</v>
      </c>
      <c r="B65" s="1053" t="s">
        <v>475</v>
      </c>
      <c r="C65" s="1056">
        <v>250</v>
      </c>
      <c r="D65" s="1058">
        <v>2</v>
      </c>
      <c r="E65" s="1058" t="s">
        <v>161</v>
      </c>
      <c r="F65" s="1086">
        <f t="shared" si="0"/>
        <v>500</v>
      </c>
      <c r="G65" s="1062"/>
      <c r="H65" s="1063">
        <f t="shared" si="1"/>
        <v>0</v>
      </c>
      <c r="I65" s="1062">
        <v>1</v>
      </c>
      <c r="J65" s="1063">
        <f t="shared" si="2"/>
        <v>250</v>
      </c>
      <c r="K65" s="1062"/>
      <c r="L65" s="1063">
        <f t="shared" si="3"/>
        <v>0</v>
      </c>
      <c r="M65" s="1062">
        <v>1</v>
      </c>
      <c r="N65" s="1087">
        <f t="shared" si="4"/>
        <v>250</v>
      </c>
    </row>
    <row r="66" spans="1:14" s="971" customFormat="1" ht="15" thickBot="1">
      <c r="A66" s="138">
        <v>55</v>
      </c>
      <c r="B66" s="1053" t="s">
        <v>588</v>
      </c>
      <c r="C66" s="1056">
        <v>120</v>
      </c>
      <c r="D66" s="1058">
        <v>1</v>
      </c>
      <c r="E66" s="1058" t="s">
        <v>162</v>
      </c>
      <c r="F66" s="1086">
        <f t="shared" si="0"/>
        <v>120</v>
      </c>
      <c r="G66" s="1062">
        <v>1</v>
      </c>
      <c r="H66" s="1063">
        <f t="shared" si="1"/>
        <v>120</v>
      </c>
      <c r="I66" s="1062"/>
      <c r="J66" s="1063">
        <f t="shared" si="2"/>
        <v>0</v>
      </c>
      <c r="K66" s="1062"/>
      <c r="L66" s="1063">
        <f t="shared" si="3"/>
        <v>0</v>
      </c>
      <c r="M66" s="1062"/>
      <c r="N66" s="1087">
        <f t="shared" si="4"/>
        <v>0</v>
      </c>
    </row>
    <row r="67" spans="1:14" s="971" customFormat="1" ht="15" thickBot="1">
      <c r="A67" s="138">
        <v>56</v>
      </c>
      <c r="B67" s="1053" t="s">
        <v>589</v>
      </c>
      <c r="C67" s="1056">
        <v>65</v>
      </c>
      <c r="D67" s="1058">
        <v>3</v>
      </c>
      <c r="E67" s="1058" t="s">
        <v>617</v>
      </c>
      <c r="F67" s="1086">
        <f t="shared" si="0"/>
        <v>195</v>
      </c>
      <c r="G67" s="1062">
        <v>1</v>
      </c>
      <c r="H67" s="1063">
        <f t="shared" si="1"/>
        <v>65</v>
      </c>
      <c r="I67" s="1062"/>
      <c r="J67" s="1063">
        <f t="shared" si="2"/>
        <v>0</v>
      </c>
      <c r="K67" s="1062">
        <v>1</v>
      </c>
      <c r="L67" s="1063">
        <f t="shared" si="3"/>
        <v>65</v>
      </c>
      <c r="M67" s="1062">
        <v>1</v>
      </c>
      <c r="N67" s="1087">
        <f t="shared" si="4"/>
        <v>65</v>
      </c>
    </row>
    <row r="68" spans="1:14" s="971" customFormat="1" ht="15" thickBot="1">
      <c r="A68" s="138">
        <v>57</v>
      </c>
      <c r="B68" s="1053" t="s">
        <v>590</v>
      </c>
      <c r="C68" s="1056">
        <v>950</v>
      </c>
      <c r="D68" s="1058">
        <v>12</v>
      </c>
      <c r="E68" s="1058" t="s">
        <v>13</v>
      </c>
      <c r="F68" s="1086">
        <f t="shared" si="0"/>
        <v>11400</v>
      </c>
      <c r="G68" s="1062">
        <v>4</v>
      </c>
      <c r="H68" s="1063">
        <f t="shared" si="1"/>
        <v>3800</v>
      </c>
      <c r="I68" s="1062">
        <v>3</v>
      </c>
      <c r="J68" s="1063">
        <f t="shared" si="2"/>
        <v>2850</v>
      </c>
      <c r="K68" s="1062">
        <v>2</v>
      </c>
      <c r="L68" s="1063">
        <f t="shared" si="3"/>
        <v>1900</v>
      </c>
      <c r="M68" s="1062">
        <v>3</v>
      </c>
      <c r="N68" s="1087">
        <f t="shared" si="4"/>
        <v>2850</v>
      </c>
    </row>
    <row r="69" spans="1:14" s="971" customFormat="1" ht="15" thickBot="1">
      <c r="A69" s="138">
        <v>58</v>
      </c>
      <c r="B69" s="1053" t="s">
        <v>591</v>
      </c>
      <c r="C69" s="1056">
        <v>1200</v>
      </c>
      <c r="D69" s="1058">
        <v>10</v>
      </c>
      <c r="E69" s="1058" t="s">
        <v>13</v>
      </c>
      <c r="F69" s="1086">
        <f t="shared" si="0"/>
        <v>12000</v>
      </c>
      <c r="G69" s="1062">
        <v>3</v>
      </c>
      <c r="H69" s="1063">
        <f t="shared" si="1"/>
        <v>3600</v>
      </c>
      <c r="I69" s="1062">
        <v>2</v>
      </c>
      <c r="J69" s="1063">
        <f t="shared" si="2"/>
        <v>2400</v>
      </c>
      <c r="K69" s="1062">
        <v>2</v>
      </c>
      <c r="L69" s="1063">
        <f t="shared" si="3"/>
        <v>2400</v>
      </c>
      <c r="M69" s="1062">
        <v>3</v>
      </c>
      <c r="N69" s="1087">
        <f t="shared" si="4"/>
        <v>3600</v>
      </c>
    </row>
    <row r="70" spans="1:14" s="971" customFormat="1" ht="15" thickBot="1">
      <c r="A70" s="138">
        <v>59</v>
      </c>
      <c r="B70" s="1053" t="s">
        <v>592</v>
      </c>
      <c r="C70" s="1056">
        <v>185</v>
      </c>
      <c r="D70" s="1058">
        <v>10</v>
      </c>
      <c r="E70" s="1058" t="s">
        <v>618</v>
      </c>
      <c r="F70" s="1086">
        <f t="shared" si="0"/>
        <v>1850</v>
      </c>
      <c r="G70" s="1062">
        <v>3</v>
      </c>
      <c r="H70" s="1063">
        <f t="shared" si="1"/>
        <v>555</v>
      </c>
      <c r="I70" s="1062">
        <v>2</v>
      </c>
      <c r="J70" s="1063">
        <f t="shared" si="2"/>
        <v>370</v>
      </c>
      <c r="K70" s="1062">
        <v>2</v>
      </c>
      <c r="L70" s="1063">
        <f t="shared" si="3"/>
        <v>370</v>
      </c>
      <c r="M70" s="1062">
        <v>3</v>
      </c>
      <c r="N70" s="1087">
        <f t="shared" si="4"/>
        <v>555</v>
      </c>
    </row>
    <row r="71" spans="1:14" s="971" customFormat="1" ht="15" thickBot="1">
      <c r="A71" s="138">
        <v>60</v>
      </c>
      <c r="B71" s="1053" t="s">
        <v>593</v>
      </c>
      <c r="C71" s="1056">
        <v>10</v>
      </c>
      <c r="D71" s="1058">
        <v>36</v>
      </c>
      <c r="E71" s="1058" t="s">
        <v>13</v>
      </c>
      <c r="F71" s="1086">
        <f t="shared" si="0"/>
        <v>360</v>
      </c>
      <c r="G71" s="1062">
        <v>6</v>
      </c>
      <c r="H71" s="1063">
        <f t="shared" si="1"/>
        <v>60</v>
      </c>
      <c r="I71" s="1062">
        <v>10</v>
      </c>
      <c r="J71" s="1063">
        <f t="shared" si="2"/>
        <v>100</v>
      </c>
      <c r="K71" s="1062">
        <v>10</v>
      </c>
      <c r="L71" s="1063">
        <f t="shared" si="3"/>
        <v>100</v>
      </c>
      <c r="M71" s="1062">
        <v>10</v>
      </c>
      <c r="N71" s="1087">
        <f t="shared" si="4"/>
        <v>100</v>
      </c>
    </row>
    <row r="72" spans="1:14" s="971" customFormat="1" ht="15" thickBot="1">
      <c r="A72" s="138">
        <v>61</v>
      </c>
      <c r="B72" s="1055" t="s">
        <v>594</v>
      </c>
      <c r="C72" s="1057">
        <v>135</v>
      </c>
      <c r="D72" s="1058">
        <v>3</v>
      </c>
      <c r="E72" s="1059" t="s">
        <v>619</v>
      </c>
      <c r="F72" s="1086">
        <f t="shared" si="0"/>
        <v>405</v>
      </c>
      <c r="G72" s="1062"/>
      <c r="H72" s="1063">
        <f t="shared" si="1"/>
        <v>0</v>
      </c>
      <c r="I72" s="1062">
        <v>1</v>
      </c>
      <c r="J72" s="1063">
        <f t="shared" si="2"/>
        <v>135</v>
      </c>
      <c r="K72" s="1062">
        <v>1</v>
      </c>
      <c r="L72" s="1063">
        <f t="shared" si="3"/>
        <v>135</v>
      </c>
      <c r="M72" s="1062">
        <v>1</v>
      </c>
      <c r="N72" s="1087">
        <f t="shared" si="4"/>
        <v>135</v>
      </c>
    </row>
    <row r="73" spans="1:14" s="971" customFormat="1" ht="15" thickBot="1">
      <c r="A73" s="138">
        <v>62</v>
      </c>
      <c r="B73" s="1055" t="s">
        <v>595</v>
      </c>
      <c r="C73" s="1057">
        <v>25</v>
      </c>
      <c r="D73" s="1058">
        <v>4</v>
      </c>
      <c r="E73" s="1059" t="s">
        <v>13</v>
      </c>
      <c r="F73" s="1086">
        <f t="shared" si="0"/>
        <v>100</v>
      </c>
      <c r="G73" s="1062">
        <v>1</v>
      </c>
      <c r="H73" s="1063">
        <f t="shared" si="1"/>
        <v>25</v>
      </c>
      <c r="I73" s="1062">
        <v>1</v>
      </c>
      <c r="J73" s="1063">
        <f t="shared" si="2"/>
        <v>25</v>
      </c>
      <c r="K73" s="1062">
        <v>1</v>
      </c>
      <c r="L73" s="1063">
        <f t="shared" si="3"/>
        <v>25</v>
      </c>
      <c r="M73" s="1062">
        <v>1</v>
      </c>
      <c r="N73" s="1087">
        <f t="shared" si="4"/>
        <v>25</v>
      </c>
    </row>
    <row r="74" spans="1:14" s="971" customFormat="1" ht="15" thickBot="1">
      <c r="A74" s="138">
        <v>63</v>
      </c>
      <c r="B74" s="1055" t="s">
        <v>596</v>
      </c>
      <c r="C74" s="1057">
        <v>35</v>
      </c>
      <c r="D74" s="1058">
        <v>4</v>
      </c>
      <c r="E74" s="1059" t="s">
        <v>13</v>
      </c>
      <c r="F74" s="1086">
        <f t="shared" si="0"/>
        <v>140</v>
      </c>
      <c r="G74" s="1062">
        <v>1</v>
      </c>
      <c r="H74" s="1063">
        <f t="shared" si="1"/>
        <v>35</v>
      </c>
      <c r="I74" s="1062">
        <v>1</v>
      </c>
      <c r="J74" s="1063">
        <f t="shared" si="2"/>
        <v>35</v>
      </c>
      <c r="K74" s="1062">
        <v>1</v>
      </c>
      <c r="L74" s="1063">
        <f t="shared" si="3"/>
        <v>35</v>
      </c>
      <c r="M74" s="1062">
        <v>1</v>
      </c>
      <c r="N74" s="1087">
        <f t="shared" si="4"/>
        <v>35</v>
      </c>
    </row>
    <row r="75" spans="1:14" s="971" customFormat="1" ht="15" thickBot="1">
      <c r="A75" s="138">
        <v>64</v>
      </c>
      <c r="B75" s="1055" t="s">
        <v>597</v>
      </c>
      <c r="C75" s="1057">
        <v>50</v>
      </c>
      <c r="D75" s="1058">
        <v>10</v>
      </c>
      <c r="E75" s="1058" t="s">
        <v>13</v>
      </c>
      <c r="F75" s="1086">
        <f t="shared" si="0"/>
        <v>500</v>
      </c>
      <c r="G75" s="1062">
        <v>4</v>
      </c>
      <c r="H75" s="1063">
        <f t="shared" si="1"/>
        <v>200</v>
      </c>
      <c r="I75" s="1062"/>
      <c r="J75" s="1063">
        <f t="shared" si="2"/>
        <v>0</v>
      </c>
      <c r="K75" s="1062">
        <v>2</v>
      </c>
      <c r="L75" s="1063">
        <f t="shared" si="3"/>
        <v>100</v>
      </c>
      <c r="M75" s="1062">
        <v>4</v>
      </c>
      <c r="N75" s="1087">
        <f t="shared" si="4"/>
        <v>200</v>
      </c>
    </row>
    <row r="76" spans="1:14" s="971" customFormat="1" ht="15" thickBot="1">
      <c r="A76" s="138">
        <v>65</v>
      </c>
      <c r="B76" s="1055" t="s">
        <v>598</v>
      </c>
      <c r="C76" s="1057">
        <v>55</v>
      </c>
      <c r="D76" s="1058">
        <v>3</v>
      </c>
      <c r="E76" s="1058" t="s">
        <v>13</v>
      </c>
      <c r="F76" s="1086">
        <f t="shared" si="0"/>
        <v>165</v>
      </c>
      <c r="G76" s="1062"/>
      <c r="H76" s="1063">
        <f t="shared" si="1"/>
        <v>0</v>
      </c>
      <c r="I76" s="1062">
        <v>3</v>
      </c>
      <c r="J76" s="1063">
        <f t="shared" si="2"/>
        <v>165</v>
      </c>
      <c r="K76" s="1062"/>
      <c r="L76" s="1063">
        <f t="shared" si="3"/>
        <v>0</v>
      </c>
      <c r="M76" s="1062"/>
      <c r="N76" s="1087">
        <f t="shared" si="4"/>
        <v>0</v>
      </c>
    </row>
    <row r="77" spans="1:14" s="971" customFormat="1" ht="15" thickBot="1">
      <c r="A77" s="138">
        <v>66</v>
      </c>
      <c r="B77" s="1055" t="s">
        <v>599</v>
      </c>
      <c r="C77" s="1057">
        <v>450</v>
      </c>
      <c r="D77" s="1058">
        <v>4</v>
      </c>
      <c r="E77" s="1058" t="s">
        <v>616</v>
      </c>
      <c r="F77" s="1086">
        <f t="shared" ref="F77:F93" si="5">C77*D77</f>
        <v>1800</v>
      </c>
      <c r="G77" s="1062">
        <v>1</v>
      </c>
      <c r="H77" s="1063">
        <f t="shared" ref="H77:H93" si="6">C77*G77</f>
        <v>450</v>
      </c>
      <c r="I77" s="1062">
        <v>1</v>
      </c>
      <c r="J77" s="1063">
        <f t="shared" ref="J77:J93" si="7">C77*I77</f>
        <v>450</v>
      </c>
      <c r="K77" s="1062">
        <v>1</v>
      </c>
      <c r="L77" s="1063">
        <f t="shared" ref="L77:L93" si="8">C77*K77</f>
        <v>450</v>
      </c>
      <c r="M77" s="1062">
        <v>1</v>
      </c>
      <c r="N77" s="1087">
        <f t="shared" ref="N77:N93" si="9">C77*M77</f>
        <v>450</v>
      </c>
    </row>
    <row r="78" spans="1:14" s="971" customFormat="1" ht="15" thickBot="1">
      <c r="A78" s="138">
        <v>67</v>
      </c>
      <c r="B78" s="1055" t="s">
        <v>600</v>
      </c>
      <c r="C78" s="1057">
        <v>75</v>
      </c>
      <c r="D78" s="1058">
        <v>10</v>
      </c>
      <c r="E78" s="1058" t="s">
        <v>162</v>
      </c>
      <c r="F78" s="1086">
        <f t="shared" si="5"/>
        <v>750</v>
      </c>
      <c r="G78" s="1062">
        <v>3</v>
      </c>
      <c r="H78" s="1063">
        <f t="shared" si="6"/>
        <v>225</v>
      </c>
      <c r="I78" s="1062">
        <v>2</v>
      </c>
      <c r="J78" s="1063">
        <f t="shared" si="7"/>
        <v>150</v>
      </c>
      <c r="K78" s="1062">
        <v>2</v>
      </c>
      <c r="L78" s="1063">
        <f t="shared" si="8"/>
        <v>150</v>
      </c>
      <c r="M78" s="1062">
        <v>3</v>
      </c>
      <c r="N78" s="1087">
        <f t="shared" si="9"/>
        <v>225</v>
      </c>
    </row>
    <row r="79" spans="1:14" s="971" customFormat="1" ht="15" thickBot="1">
      <c r="A79" s="138">
        <v>68</v>
      </c>
      <c r="B79" s="1055" t="s">
        <v>601</v>
      </c>
      <c r="C79" s="1057">
        <v>30</v>
      </c>
      <c r="D79" s="1058">
        <v>5</v>
      </c>
      <c r="E79" s="1058" t="s">
        <v>13</v>
      </c>
      <c r="F79" s="1086">
        <f t="shared" si="5"/>
        <v>150</v>
      </c>
      <c r="G79" s="1062"/>
      <c r="H79" s="1063">
        <f t="shared" si="6"/>
        <v>0</v>
      </c>
      <c r="I79" s="1062">
        <v>5</v>
      </c>
      <c r="J79" s="1063">
        <f t="shared" si="7"/>
        <v>150</v>
      </c>
      <c r="K79" s="1062"/>
      <c r="L79" s="1063">
        <f t="shared" si="8"/>
        <v>0</v>
      </c>
      <c r="M79" s="1062"/>
      <c r="N79" s="1087">
        <f t="shared" si="9"/>
        <v>0</v>
      </c>
    </row>
    <row r="80" spans="1:14" s="971" customFormat="1" ht="15" thickBot="1">
      <c r="A80" s="138">
        <v>69</v>
      </c>
      <c r="B80" s="1055" t="s">
        <v>602</v>
      </c>
      <c r="C80" s="1057">
        <v>150</v>
      </c>
      <c r="D80" s="1058">
        <v>2</v>
      </c>
      <c r="E80" s="1059" t="s">
        <v>13</v>
      </c>
      <c r="F80" s="1086">
        <f t="shared" si="5"/>
        <v>300</v>
      </c>
      <c r="G80" s="1062">
        <v>1</v>
      </c>
      <c r="H80" s="1063">
        <f t="shared" si="6"/>
        <v>150</v>
      </c>
      <c r="I80" s="1062"/>
      <c r="J80" s="1063">
        <f t="shared" si="7"/>
        <v>0</v>
      </c>
      <c r="K80" s="1062">
        <v>1</v>
      </c>
      <c r="L80" s="1063">
        <f t="shared" si="8"/>
        <v>150</v>
      </c>
      <c r="M80" s="1062"/>
      <c r="N80" s="1087">
        <f t="shared" si="9"/>
        <v>0</v>
      </c>
    </row>
    <row r="81" spans="1:14" s="971" customFormat="1" ht="15" thickBot="1">
      <c r="A81" s="138">
        <v>70</v>
      </c>
      <c r="B81" s="1055" t="s">
        <v>603</v>
      </c>
      <c r="C81" s="1057">
        <v>100</v>
      </c>
      <c r="D81" s="1058">
        <v>1</v>
      </c>
      <c r="E81" s="1059" t="s">
        <v>13</v>
      </c>
      <c r="F81" s="1086">
        <f t="shared" si="5"/>
        <v>100</v>
      </c>
      <c r="G81" s="1062"/>
      <c r="H81" s="1063">
        <f t="shared" si="6"/>
        <v>0</v>
      </c>
      <c r="I81" s="1062">
        <v>1</v>
      </c>
      <c r="J81" s="1063">
        <f t="shared" si="7"/>
        <v>100</v>
      </c>
      <c r="K81" s="1062"/>
      <c r="L81" s="1063">
        <f t="shared" si="8"/>
        <v>0</v>
      </c>
      <c r="M81" s="1062"/>
      <c r="N81" s="1087">
        <f t="shared" si="9"/>
        <v>0</v>
      </c>
    </row>
    <row r="82" spans="1:14" s="971" customFormat="1" ht="15" thickBot="1">
      <c r="A82" s="138">
        <v>71</v>
      </c>
      <c r="B82" s="1053" t="s">
        <v>604</v>
      </c>
      <c r="C82" s="1056">
        <v>400</v>
      </c>
      <c r="D82" s="1058">
        <v>3</v>
      </c>
      <c r="E82" s="1058" t="s">
        <v>13</v>
      </c>
      <c r="F82" s="1086">
        <f t="shared" si="5"/>
        <v>1200</v>
      </c>
      <c r="G82" s="1062"/>
      <c r="H82" s="1063">
        <f t="shared" si="6"/>
        <v>0</v>
      </c>
      <c r="I82" s="1062">
        <v>1</v>
      </c>
      <c r="J82" s="1063">
        <f t="shared" si="7"/>
        <v>400</v>
      </c>
      <c r="K82" s="1062"/>
      <c r="L82" s="1063">
        <f t="shared" si="8"/>
        <v>0</v>
      </c>
      <c r="M82" s="1062">
        <v>2</v>
      </c>
      <c r="N82" s="1087">
        <f t="shared" si="9"/>
        <v>800</v>
      </c>
    </row>
    <row r="83" spans="1:14" s="971" customFormat="1" ht="15" thickBot="1">
      <c r="A83" s="138">
        <v>72</v>
      </c>
      <c r="B83" s="1053" t="s">
        <v>605</v>
      </c>
      <c r="C83" s="1056">
        <v>75</v>
      </c>
      <c r="D83" s="1058">
        <v>1</v>
      </c>
      <c r="E83" s="1058" t="s">
        <v>13</v>
      </c>
      <c r="F83" s="1086">
        <f t="shared" si="5"/>
        <v>75</v>
      </c>
      <c r="G83" s="1062"/>
      <c r="H83" s="1063">
        <f t="shared" si="6"/>
        <v>0</v>
      </c>
      <c r="I83" s="1062"/>
      <c r="J83" s="1063">
        <f t="shared" si="7"/>
        <v>0</v>
      </c>
      <c r="K83" s="1062">
        <v>1</v>
      </c>
      <c r="L83" s="1063">
        <f t="shared" si="8"/>
        <v>75</v>
      </c>
      <c r="M83" s="1062"/>
      <c r="N83" s="1087">
        <f t="shared" si="9"/>
        <v>0</v>
      </c>
    </row>
    <row r="84" spans="1:14" s="971" customFormat="1" ht="15" thickBot="1">
      <c r="A84" s="138">
        <v>73</v>
      </c>
      <c r="B84" s="1053" t="s">
        <v>606</v>
      </c>
      <c r="C84" s="1056">
        <v>50</v>
      </c>
      <c r="D84" s="1058">
        <v>3</v>
      </c>
      <c r="E84" s="1058" t="s">
        <v>13</v>
      </c>
      <c r="F84" s="1086">
        <f t="shared" si="5"/>
        <v>150</v>
      </c>
      <c r="G84" s="1062"/>
      <c r="H84" s="1063">
        <f t="shared" si="6"/>
        <v>0</v>
      </c>
      <c r="I84" s="1062">
        <v>3</v>
      </c>
      <c r="J84" s="1063">
        <f t="shared" si="7"/>
        <v>150</v>
      </c>
      <c r="K84" s="1062"/>
      <c r="L84" s="1063">
        <f t="shared" si="8"/>
        <v>0</v>
      </c>
      <c r="M84" s="1062"/>
      <c r="N84" s="1087">
        <f t="shared" si="9"/>
        <v>0</v>
      </c>
    </row>
    <row r="85" spans="1:14" s="971" customFormat="1" ht="15" thickBot="1">
      <c r="A85" s="138">
        <v>74</v>
      </c>
      <c r="B85" s="1053" t="s">
        <v>607</v>
      </c>
      <c r="C85" s="1056">
        <v>50</v>
      </c>
      <c r="D85" s="1058">
        <v>2</v>
      </c>
      <c r="E85" s="1058" t="s">
        <v>13</v>
      </c>
      <c r="F85" s="1086">
        <f t="shared" si="5"/>
        <v>100</v>
      </c>
      <c r="G85" s="1062"/>
      <c r="H85" s="1063">
        <f t="shared" si="6"/>
        <v>0</v>
      </c>
      <c r="I85" s="1062"/>
      <c r="J85" s="1063">
        <f t="shared" si="7"/>
        <v>0</v>
      </c>
      <c r="K85" s="1062"/>
      <c r="L85" s="1063">
        <f t="shared" si="8"/>
        <v>0</v>
      </c>
      <c r="M85" s="1062">
        <v>2</v>
      </c>
      <c r="N85" s="1087">
        <f t="shared" si="9"/>
        <v>100</v>
      </c>
    </row>
    <row r="86" spans="1:14" s="971" customFormat="1" ht="15" thickBot="1">
      <c r="A86" s="138">
        <v>75</v>
      </c>
      <c r="B86" s="1053" t="s">
        <v>608</v>
      </c>
      <c r="C86" s="1056">
        <v>750</v>
      </c>
      <c r="D86" s="1058">
        <v>2</v>
      </c>
      <c r="E86" s="1058" t="s">
        <v>161</v>
      </c>
      <c r="F86" s="1086">
        <f t="shared" si="5"/>
        <v>1500</v>
      </c>
      <c r="G86" s="1062"/>
      <c r="H86" s="1063">
        <f t="shared" si="6"/>
        <v>0</v>
      </c>
      <c r="I86" s="1062">
        <v>1</v>
      </c>
      <c r="J86" s="1063">
        <f t="shared" si="7"/>
        <v>750</v>
      </c>
      <c r="K86" s="1062"/>
      <c r="L86" s="1063">
        <f t="shared" si="8"/>
        <v>0</v>
      </c>
      <c r="M86" s="1062">
        <v>1</v>
      </c>
      <c r="N86" s="1087">
        <f t="shared" si="9"/>
        <v>750</v>
      </c>
    </row>
    <row r="87" spans="1:14" s="971" customFormat="1" ht="15" thickBot="1">
      <c r="A87" s="138">
        <v>76</v>
      </c>
      <c r="B87" s="1053" t="s">
        <v>609</v>
      </c>
      <c r="C87" s="1056">
        <v>50</v>
      </c>
      <c r="D87" s="1058">
        <v>4</v>
      </c>
      <c r="E87" s="1058" t="s">
        <v>13</v>
      </c>
      <c r="F87" s="1086">
        <f t="shared" si="5"/>
        <v>200</v>
      </c>
      <c r="G87" s="1062">
        <v>2</v>
      </c>
      <c r="H87" s="1063">
        <f t="shared" si="6"/>
        <v>100</v>
      </c>
      <c r="I87" s="1062"/>
      <c r="J87" s="1063">
        <f t="shared" si="7"/>
        <v>0</v>
      </c>
      <c r="K87" s="1062">
        <v>2</v>
      </c>
      <c r="L87" s="1063">
        <f t="shared" si="8"/>
        <v>100</v>
      </c>
      <c r="M87" s="1062"/>
      <c r="N87" s="1087">
        <f t="shared" si="9"/>
        <v>0</v>
      </c>
    </row>
    <row r="88" spans="1:14" s="971" customFormat="1" ht="15" thickBot="1">
      <c r="A88" s="138">
        <v>77</v>
      </c>
      <c r="B88" s="1053" t="s">
        <v>610</v>
      </c>
      <c r="C88" s="1056">
        <v>60</v>
      </c>
      <c r="D88" s="1058">
        <v>1</v>
      </c>
      <c r="E88" s="1058" t="s">
        <v>13</v>
      </c>
      <c r="F88" s="1086">
        <f t="shared" si="5"/>
        <v>60</v>
      </c>
      <c r="G88" s="1062">
        <v>1</v>
      </c>
      <c r="H88" s="1063">
        <f t="shared" si="6"/>
        <v>60</v>
      </c>
      <c r="I88" s="1062"/>
      <c r="J88" s="1063">
        <f t="shared" si="7"/>
        <v>0</v>
      </c>
      <c r="K88" s="1062"/>
      <c r="L88" s="1063">
        <f t="shared" si="8"/>
        <v>0</v>
      </c>
      <c r="M88" s="1062"/>
      <c r="N88" s="1087">
        <f t="shared" si="9"/>
        <v>0</v>
      </c>
    </row>
    <row r="89" spans="1:14" s="971" customFormat="1" ht="15" thickBot="1">
      <c r="A89" s="138">
        <v>78</v>
      </c>
      <c r="B89" s="1053" t="s">
        <v>133</v>
      </c>
      <c r="C89" s="1056">
        <v>50</v>
      </c>
      <c r="D89" s="1058">
        <v>1</v>
      </c>
      <c r="E89" s="1058" t="s">
        <v>311</v>
      </c>
      <c r="F89" s="1086">
        <f t="shared" si="5"/>
        <v>50</v>
      </c>
      <c r="G89" s="1062"/>
      <c r="H89" s="1063">
        <f t="shared" si="6"/>
        <v>0</v>
      </c>
      <c r="I89" s="1062">
        <v>1</v>
      </c>
      <c r="J89" s="1063">
        <f t="shared" si="7"/>
        <v>50</v>
      </c>
      <c r="K89" s="1062"/>
      <c r="L89" s="1063">
        <f t="shared" si="8"/>
        <v>0</v>
      </c>
      <c r="M89" s="1062"/>
      <c r="N89" s="1087">
        <f t="shared" si="9"/>
        <v>0</v>
      </c>
    </row>
    <row r="90" spans="1:14" s="971" customFormat="1" ht="15" thickBot="1">
      <c r="A90" s="138">
        <v>79</v>
      </c>
      <c r="B90" s="1053" t="s">
        <v>370</v>
      </c>
      <c r="C90" s="1056">
        <v>50</v>
      </c>
      <c r="D90" s="1058">
        <v>4</v>
      </c>
      <c r="E90" s="1058" t="s">
        <v>13</v>
      </c>
      <c r="F90" s="1086">
        <f t="shared" si="5"/>
        <v>200</v>
      </c>
      <c r="G90" s="1062">
        <v>1</v>
      </c>
      <c r="H90" s="1063">
        <f t="shared" si="6"/>
        <v>50</v>
      </c>
      <c r="I90" s="1062">
        <v>1</v>
      </c>
      <c r="J90" s="1063">
        <f t="shared" si="7"/>
        <v>50</v>
      </c>
      <c r="K90" s="1062">
        <v>1</v>
      </c>
      <c r="L90" s="1063">
        <f t="shared" si="8"/>
        <v>50</v>
      </c>
      <c r="M90" s="1062">
        <v>1</v>
      </c>
      <c r="N90" s="1087">
        <f t="shared" si="9"/>
        <v>50</v>
      </c>
    </row>
    <row r="91" spans="1:14" s="971" customFormat="1" ht="15" thickBot="1">
      <c r="A91" s="138">
        <v>80</v>
      </c>
      <c r="B91" s="1053" t="s">
        <v>611</v>
      </c>
      <c r="C91" s="1056">
        <v>50</v>
      </c>
      <c r="D91" s="1058">
        <v>1</v>
      </c>
      <c r="E91" s="1058" t="s">
        <v>618</v>
      </c>
      <c r="F91" s="1086">
        <f t="shared" si="5"/>
        <v>50</v>
      </c>
      <c r="G91" s="1062"/>
      <c r="H91" s="1063">
        <f t="shared" si="6"/>
        <v>0</v>
      </c>
      <c r="I91" s="1062">
        <v>1</v>
      </c>
      <c r="J91" s="1063">
        <f t="shared" si="7"/>
        <v>50</v>
      </c>
      <c r="K91" s="1062"/>
      <c r="L91" s="1063">
        <f t="shared" si="8"/>
        <v>0</v>
      </c>
      <c r="M91" s="1062"/>
      <c r="N91" s="1087">
        <f t="shared" si="9"/>
        <v>0</v>
      </c>
    </row>
    <row r="92" spans="1:14" s="971" customFormat="1" ht="15" thickBot="1">
      <c r="A92" s="138">
        <v>81</v>
      </c>
      <c r="B92" s="1053" t="s">
        <v>612</v>
      </c>
      <c r="C92" s="1056">
        <v>150</v>
      </c>
      <c r="D92" s="1058">
        <v>3</v>
      </c>
      <c r="E92" s="1058" t="s">
        <v>618</v>
      </c>
      <c r="F92" s="1086">
        <f t="shared" si="5"/>
        <v>450</v>
      </c>
      <c r="G92" s="1062">
        <v>1</v>
      </c>
      <c r="H92" s="1063">
        <f t="shared" si="6"/>
        <v>150</v>
      </c>
      <c r="I92" s="1062"/>
      <c r="J92" s="1063">
        <f t="shared" si="7"/>
        <v>0</v>
      </c>
      <c r="K92" s="1062">
        <v>1</v>
      </c>
      <c r="L92" s="1063">
        <f t="shared" si="8"/>
        <v>150</v>
      </c>
      <c r="M92" s="1062">
        <v>1</v>
      </c>
      <c r="N92" s="1087">
        <f t="shared" si="9"/>
        <v>150</v>
      </c>
    </row>
    <row r="93" spans="1:14" s="971" customFormat="1" ht="15" thickBot="1">
      <c r="A93" s="138">
        <v>82</v>
      </c>
      <c r="B93" s="1053" t="s">
        <v>613</v>
      </c>
      <c r="C93" s="1056">
        <v>500</v>
      </c>
      <c r="D93" s="1058">
        <v>10</v>
      </c>
      <c r="E93" s="1058" t="s">
        <v>13</v>
      </c>
      <c r="F93" s="1086">
        <f t="shared" si="5"/>
        <v>5000</v>
      </c>
      <c r="G93" s="1062">
        <v>10</v>
      </c>
      <c r="H93" s="1063">
        <f t="shared" si="6"/>
        <v>5000</v>
      </c>
      <c r="I93" s="1062"/>
      <c r="J93" s="1063">
        <f t="shared" si="7"/>
        <v>0</v>
      </c>
      <c r="K93" s="1062"/>
      <c r="L93" s="1063">
        <f t="shared" si="8"/>
        <v>0</v>
      </c>
      <c r="M93" s="1062"/>
      <c r="N93" s="1087">
        <f t="shared" si="9"/>
        <v>0</v>
      </c>
    </row>
    <row r="94" spans="1:14" s="971" customFormat="1" ht="15" thickBot="1">
      <c r="A94" s="138">
        <v>83</v>
      </c>
      <c r="B94" s="1055" t="s">
        <v>614</v>
      </c>
      <c r="C94" s="1057"/>
      <c r="D94" s="1059"/>
      <c r="E94" s="1059"/>
      <c r="F94" s="1060">
        <f>17500+28-305</f>
        <v>17223</v>
      </c>
      <c r="G94" s="1062"/>
      <c r="H94" s="1063"/>
      <c r="I94" s="1062"/>
      <c r="J94" s="1063"/>
      <c r="K94" s="1062"/>
      <c r="L94" s="1063"/>
      <c r="M94" s="1062"/>
      <c r="N94" s="1087"/>
    </row>
    <row r="95" spans="1:14" s="971" customFormat="1">
      <c r="A95" s="1049"/>
      <c r="B95" s="411"/>
      <c r="C95" s="1050"/>
      <c r="D95" s="1051"/>
      <c r="E95" s="1052"/>
      <c r="F95" s="1088"/>
      <c r="G95" s="1089"/>
      <c r="H95" s="1090"/>
      <c r="I95" s="1089"/>
      <c r="J95" s="1090"/>
      <c r="K95" s="1089"/>
      <c r="L95" s="1063"/>
      <c r="M95" s="1089"/>
      <c r="N95" s="1091"/>
    </row>
    <row r="96" spans="1:14" s="971" customFormat="1" ht="15" thickBot="1">
      <c r="A96" s="1049"/>
      <c r="B96" s="411"/>
      <c r="C96" s="1050"/>
      <c r="D96" s="1051"/>
      <c r="E96" s="1052"/>
      <c r="F96" s="1088"/>
      <c r="G96" s="1089"/>
      <c r="H96" s="1090"/>
      <c r="I96" s="1089"/>
      <c r="J96" s="1090"/>
      <c r="K96" s="1089"/>
      <c r="L96" s="1063"/>
      <c r="M96" s="1089"/>
      <c r="N96" s="1091"/>
    </row>
    <row r="97" spans="1:14" ht="15" thickBot="1">
      <c r="A97" s="127"/>
      <c r="B97" s="128" t="s">
        <v>16</v>
      </c>
      <c r="C97" s="129"/>
      <c r="D97" s="130"/>
      <c r="E97" s="130"/>
      <c r="F97" s="1092">
        <f>SUM(F12:F96)</f>
        <v>175000</v>
      </c>
      <c r="G97" s="1093"/>
      <c r="H97" s="1094">
        <f>SUM(H12:H96)</f>
        <v>45316</v>
      </c>
      <c r="I97" s="1095"/>
      <c r="J97" s="1096">
        <f>SUM(J12:J96)</f>
        <v>30066</v>
      </c>
      <c r="K97" s="1095"/>
      <c r="L97" s="1097">
        <f>SUM(L12:L96)</f>
        <v>34145</v>
      </c>
      <c r="M97" s="1095"/>
      <c r="N97" s="1098">
        <f>SUM(N12:N96)</f>
        <v>48250</v>
      </c>
    </row>
    <row r="98" spans="1:14" ht="15" thickTop="1">
      <c r="A98" s="109"/>
      <c r="B98" s="110"/>
      <c r="C98" s="110"/>
      <c r="D98" s="110"/>
      <c r="E98" s="110"/>
      <c r="F98" s="110"/>
      <c r="G98" s="110"/>
      <c r="H98" s="110"/>
      <c r="I98" s="110"/>
      <c r="J98" s="131"/>
      <c r="K98" s="110"/>
      <c r="L98" s="131"/>
      <c r="M98" s="110"/>
      <c r="N98" s="132"/>
    </row>
    <row r="99" spans="1:14">
      <c r="A99" s="109"/>
      <c r="B99" s="110" t="s">
        <v>136</v>
      </c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1"/>
    </row>
    <row r="100" spans="1:14">
      <c r="A100" s="109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1"/>
    </row>
    <row r="101" spans="1:14">
      <c r="A101" s="109"/>
      <c r="B101" s="110"/>
      <c r="C101" s="110"/>
      <c r="D101" s="110"/>
      <c r="E101" s="110"/>
      <c r="F101" s="110"/>
      <c r="G101" s="110"/>
      <c r="H101" s="110" t="s">
        <v>65</v>
      </c>
      <c r="I101" s="110"/>
      <c r="J101" s="1620" t="s">
        <v>544</v>
      </c>
      <c r="K101" s="1620"/>
      <c r="L101" s="1620"/>
      <c r="M101" s="110"/>
      <c r="N101" s="111"/>
    </row>
    <row r="102" spans="1:14">
      <c r="A102" s="109"/>
      <c r="B102" s="110"/>
      <c r="C102" s="110"/>
      <c r="D102" s="110"/>
      <c r="E102" s="110"/>
      <c r="F102" s="110"/>
      <c r="G102" s="110"/>
      <c r="H102" s="110"/>
      <c r="I102" s="110"/>
      <c r="J102" s="1635" t="s">
        <v>137</v>
      </c>
      <c r="K102" s="1635"/>
      <c r="L102" s="1635"/>
      <c r="M102" s="110"/>
      <c r="N102" s="111"/>
    </row>
    <row r="103" spans="1:14" ht="15" thickBot="1">
      <c r="A103" s="133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5"/>
    </row>
    <row r="107" spans="1:14" ht="15" thickBot="1"/>
    <row r="108" spans="1:14">
      <c r="A108" s="207" t="s">
        <v>18</v>
      </c>
      <c r="B108" s="208"/>
      <c r="C108" s="208"/>
      <c r="D108" s="208"/>
      <c r="E108" s="208"/>
      <c r="F108" s="208"/>
      <c r="G108" s="208"/>
      <c r="H108" s="145"/>
      <c r="I108" s="145"/>
      <c r="J108" s="145"/>
      <c r="K108" s="145"/>
      <c r="L108" s="145"/>
      <c r="M108" s="145"/>
      <c r="N108" s="146"/>
    </row>
    <row r="109" spans="1:14">
      <c r="A109" s="209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154"/>
    </row>
    <row r="110" spans="1:14">
      <c r="A110" s="209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154"/>
    </row>
    <row r="111" spans="1:14" ht="15.6">
      <c r="A111" s="1636" t="s">
        <v>19</v>
      </c>
      <c r="B111" s="1637"/>
      <c r="C111" s="1637"/>
      <c r="D111" s="1637"/>
      <c r="E111" s="1637"/>
      <c r="F111" s="1637"/>
      <c r="G111" s="1637"/>
      <c r="H111" s="1637"/>
      <c r="I111" s="1637"/>
      <c r="J111" s="1637"/>
      <c r="K111" s="1637"/>
      <c r="L111" s="1637"/>
      <c r="M111" s="1637"/>
      <c r="N111" s="1638"/>
    </row>
    <row r="112" spans="1:14" ht="15.6">
      <c r="A112" s="1636" t="s">
        <v>20</v>
      </c>
      <c r="B112" s="1637"/>
      <c r="C112" s="1637"/>
      <c r="D112" s="1637"/>
      <c r="E112" s="1637"/>
      <c r="F112" s="1637"/>
      <c r="G112" s="1637"/>
      <c r="H112" s="1637"/>
      <c r="I112" s="1637"/>
      <c r="J112" s="1637"/>
      <c r="K112" s="1637"/>
      <c r="L112" s="1637"/>
      <c r="M112" s="1637"/>
      <c r="N112" s="1638"/>
    </row>
    <row r="113" spans="1:14">
      <c r="A113" s="209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154"/>
    </row>
    <row r="114" spans="1:14">
      <c r="A114" s="209"/>
      <c r="B114" s="3"/>
      <c r="C114" s="3"/>
      <c r="D114" s="3"/>
      <c r="E114" s="3"/>
      <c r="F114" s="3"/>
      <c r="G114" s="3"/>
      <c r="H114" s="3"/>
      <c r="I114" s="3"/>
      <c r="J114" s="3" t="s">
        <v>167</v>
      </c>
      <c r="K114" s="3"/>
      <c r="L114" s="3"/>
      <c r="M114" s="3"/>
      <c r="N114" s="154"/>
    </row>
    <row r="115" spans="1:14" ht="16.2" thickBot="1">
      <c r="A115" s="1639" t="s">
        <v>545</v>
      </c>
      <c r="B115" s="1640"/>
      <c r="C115" s="1640"/>
      <c r="D115" s="1640"/>
      <c r="E115" s="1640"/>
      <c r="F115" s="1640"/>
      <c r="G115" s="1640"/>
      <c r="H115" s="210"/>
      <c r="I115" s="210"/>
      <c r="J115" s="210"/>
      <c r="K115" s="3"/>
      <c r="L115" s="3"/>
      <c r="M115" s="3"/>
      <c r="N115" s="154"/>
    </row>
    <row r="116" spans="1:14" ht="15" thickBot="1">
      <c r="A116" s="1641" t="s">
        <v>125</v>
      </c>
      <c r="B116" s="1642"/>
      <c r="C116" s="1642"/>
      <c r="D116" s="1642"/>
      <c r="E116" s="1643"/>
      <c r="F116" s="1644" t="s">
        <v>1</v>
      </c>
      <c r="G116" s="1645"/>
      <c r="H116" s="1645"/>
      <c r="I116" s="1645"/>
      <c r="J116" s="1645"/>
      <c r="K116" s="1646" t="s">
        <v>168</v>
      </c>
      <c r="L116" s="1647"/>
      <c r="M116" s="145"/>
      <c r="N116" s="146"/>
    </row>
    <row r="117" spans="1:14" ht="15" thickBot="1">
      <c r="A117" s="1648" t="s">
        <v>169</v>
      </c>
      <c r="B117" s="1640"/>
      <c r="C117" s="1640"/>
      <c r="D117" s="1640"/>
      <c r="E117" s="1649"/>
      <c r="F117" s="211" t="s">
        <v>2</v>
      </c>
      <c r="G117" s="1644" t="s">
        <v>3</v>
      </c>
      <c r="H117" s="1650"/>
      <c r="I117" s="1644" t="s">
        <v>4</v>
      </c>
      <c r="J117" s="1645"/>
      <c r="K117" s="1644" t="s">
        <v>5</v>
      </c>
      <c r="L117" s="1645"/>
      <c r="M117" s="212"/>
      <c r="N117" s="213"/>
    </row>
    <row r="118" spans="1:14" ht="15" thickBot="1">
      <c r="A118" s="1651" t="s">
        <v>128</v>
      </c>
      <c r="B118" s="1654" t="s">
        <v>6</v>
      </c>
      <c r="C118" s="1656" t="s">
        <v>7</v>
      </c>
      <c r="D118" s="1658" t="s">
        <v>28</v>
      </c>
      <c r="E118" s="1659"/>
      <c r="F118" s="1659" t="s">
        <v>8</v>
      </c>
      <c r="G118" s="1662" t="s">
        <v>170</v>
      </c>
      <c r="H118" s="1663"/>
      <c r="I118" s="1663"/>
      <c r="J118" s="1663"/>
      <c r="K118" s="1663"/>
      <c r="L118" s="1663"/>
      <c r="M118" s="1663"/>
      <c r="N118" s="1664"/>
    </row>
    <row r="119" spans="1:14" ht="15" thickBot="1">
      <c r="A119" s="1652"/>
      <c r="B119" s="1655"/>
      <c r="C119" s="1657"/>
      <c r="D119" s="1660"/>
      <c r="E119" s="1661"/>
      <c r="F119" s="1661"/>
      <c r="G119" s="1665" t="s">
        <v>130</v>
      </c>
      <c r="H119" s="1666"/>
      <c r="I119" s="1665" t="s">
        <v>30</v>
      </c>
      <c r="J119" s="1667"/>
      <c r="K119" s="1665" t="s">
        <v>31</v>
      </c>
      <c r="L119" s="1667"/>
      <c r="M119" s="1666" t="s">
        <v>32</v>
      </c>
      <c r="N119" s="1667"/>
    </row>
    <row r="120" spans="1:14" ht="15" thickBot="1">
      <c r="A120" s="1653"/>
      <c r="B120" s="1655"/>
      <c r="C120" s="1657"/>
      <c r="D120" s="1660"/>
      <c r="E120" s="1661"/>
      <c r="F120" s="1661"/>
      <c r="G120" s="214" t="s">
        <v>9</v>
      </c>
      <c r="H120" s="215" t="s">
        <v>10</v>
      </c>
      <c r="I120" s="216" t="s">
        <v>9</v>
      </c>
      <c r="J120" s="215" t="s">
        <v>10</v>
      </c>
      <c r="K120" s="216" t="s">
        <v>9</v>
      </c>
      <c r="L120" s="215" t="s">
        <v>10</v>
      </c>
      <c r="M120" s="215" t="s">
        <v>9</v>
      </c>
      <c r="N120" s="217" t="s">
        <v>10</v>
      </c>
    </row>
    <row r="121" spans="1:14">
      <c r="A121" s="218">
        <v>1</v>
      </c>
      <c r="B121" s="1099" t="s">
        <v>624</v>
      </c>
      <c r="C121" s="219"/>
      <c r="D121" s="219"/>
      <c r="E121" s="1053"/>
      <c r="F121" s="219"/>
      <c r="G121" s="219"/>
      <c r="H121" s="219"/>
      <c r="I121" s="219"/>
      <c r="J121" s="219"/>
      <c r="K121" s="219"/>
      <c r="L121" s="219"/>
      <c r="M121" s="219"/>
      <c r="N121" s="219"/>
    </row>
    <row r="122" spans="1:14">
      <c r="A122" s="220">
        <v>2</v>
      </c>
      <c r="B122" s="1055" t="s">
        <v>193</v>
      </c>
      <c r="C122" s="1100">
        <v>5000</v>
      </c>
      <c r="D122" s="1058">
        <v>8</v>
      </c>
      <c r="E122" s="1058" t="s">
        <v>13</v>
      </c>
      <c r="F122" s="1101">
        <v>40000</v>
      </c>
      <c r="G122" s="168"/>
      <c r="H122" s="1103">
        <f>C122*G122</f>
        <v>0</v>
      </c>
      <c r="I122" s="1062">
        <v>8</v>
      </c>
      <c r="J122" s="1103">
        <f>C122*I122</f>
        <v>40000</v>
      </c>
      <c r="K122" s="168"/>
      <c r="L122" s="222"/>
      <c r="M122" s="168"/>
      <c r="N122" s="222"/>
    </row>
    <row r="123" spans="1:14">
      <c r="A123" s="220">
        <v>3</v>
      </c>
      <c r="B123" s="1055" t="s">
        <v>625</v>
      </c>
      <c r="C123" s="1100">
        <v>20000</v>
      </c>
      <c r="D123" s="1058">
        <v>2</v>
      </c>
      <c r="E123" s="1058" t="s">
        <v>13</v>
      </c>
      <c r="F123" s="1101">
        <v>40000</v>
      </c>
      <c r="G123" s="168"/>
      <c r="H123" s="1103">
        <f t="shared" ref="H123:H127" si="10">C123*G123</f>
        <v>0</v>
      </c>
      <c r="I123" s="1062">
        <v>2</v>
      </c>
      <c r="J123" s="1103">
        <f t="shared" ref="J123:J127" si="11">C123*I123</f>
        <v>40000</v>
      </c>
      <c r="K123" s="168"/>
      <c r="L123" s="222"/>
      <c r="M123" s="168"/>
      <c r="N123" s="222"/>
    </row>
    <row r="124" spans="1:14">
      <c r="A124" s="220">
        <v>4</v>
      </c>
      <c r="B124" s="1099" t="s">
        <v>626</v>
      </c>
      <c r="C124" s="1100"/>
      <c r="D124" s="1058"/>
      <c r="E124" s="1058"/>
      <c r="F124" s="1102"/>
      <c r="G124" s="168"/>
      <c r="H124" s="1103">
        <f t="shared" si="10"/>
        <v>0</v>
      </c>
      <c r="I124" s="168"/>
      <c r="J124" s="1103">
        <f t="shared" si="11"/>
        <v>0</v>
      </c>
      <c r="K124" s="168"/>
      <c r="L124" s="222"/>
      <c r="M124" s="168"/>
      <c r="N124" s="222"/>
    </row>
    <row r="125" spans="1:14">
      <c r="A125" s="220">
        <v>5</v>
      </c>
      <c r="B125" s="1055" t="s">
        <v>287</v>
      </c>
      <c r="C125" s="1100">
        <v>7142.86</v>
      </c>
      <c r="D125" s="1058">
        <v>7</v>
      </c>
      <c r="E125" s="1058" t="s">
        <v>13</v>
      </c>
      <c r="F125" s="1102">
        <v>50000</v>
      </c>
      <c r="G125" s="168"/>
      <c r="H125" s="1103">
        <f t="shared" si="10"/>
        <v>0</v>
      </c>
      <c r="I125" s="1062">
        <v>7</v>
      </c>
      <c r="J125" s="1103">
        <f t="shared" si="11"/>
        <v>50000.02</v>
      </c>
      <c r="K125" s="168"/>
      <c r="L125" s="222"/>
      <c r="M125" s="168"/>
      <c r="N125" s="222"/>
    </row>
    <row r="126" spans="1:14">
      <c r="A126" s="220">
        <v>6</v>
      </c>
      <c r="B126" s="1099" t="s">
        <v>627</v>
      </c>
      <c r="C126" s="1100"/>
      <c r="D126" s="1058"/>
      <c r="E126" s="1058"/>
      <c r="F126" s="1102"/>
      <c r="G126" s="168"/>
      <c r="H126" s="1103">
        <f t="shared" si="10"/>
        <v>0</v>
      </c>
      <c r="I126" s="168"/>
      <c r="J126" s="1103">
        <f t="shared" si="11"/>
        <v>0</v>
      </c>
      <c r="K126" s="168"/>
      <c r="L126" s="222"/>
      <c r="M126" s="168"/>
      <c r="N126" s="222"/>
    </row>
    <row r="127" spans="1:14">
      <c r="A127" s="220">
        <v>7</v>
      </c>
      <c r="B127" s="1055" t="s">
        <v>628</v>
      </c>
      <c r="C127" s="1100">
        <v>80000</v>
      </c>
      <c r="D127" s="1058">
        <v>1</v>
      </c>
      <c r="E127" s="1058" t="s">
        <v>13</v>
      </c>
      <c r="F127" s="1102">
        <v>80000</v>
      </c>
      <c r="G127" s="1062">
        <v>1</v>
      </c>
      <c r="H127" s="1103">
        <f t="shared" si="10"/>
        <v>80000</v>
      </c>
      <c r="I127" s="168"/>
      <c r="J127" s="1103">
        <f t="shared" si="11"/>
        <v>0</v>
      </c>
      <c r="K127" s="168"/>
      <c r="L127" s="222"/>
      <c r="M127" s="168"/>
      <c r="N127" s="222"/>
    </row>
    <row r="128" spans="1:14">
      <c r="A128" s="220">
        <v>8</v>
      </c>
      <c r="B128" s="167"/>
      <c r="C128" s="221"/>
      <c r="D128" s="168"/>
      <c r="E128" s="168"/>
      <c r="F128" s="222"/>
      <c r="G128" s="168"/>
      <c r="H128" s="222"/>
      <c r="I128" s="168"/>
      <c r="J128" s="222"/>
      <c r="K128" s="168"/>
      <c r="L128" s="222"/>
      <c r="M128" s="168"/>
      <c r="N128" s="222"/>
    </row>
    <row r="129" spans="1:14">
      <c r="A129" s="220">
        <v>9</v>
      </c>
      <c r="B129" s="167"/>
      <c r="C129" s="221"/>
      <c r="D129" s="168"/>
      <c r="E129" s="168"/>
      <c r="F129" s="222"/>
      <c r="G129" s="168"/>
      <c r="H129" s="222"/>
      <c r="I129" s="168"/>
      <c r="J129" s="222"/>
      <c r="K129" s="168"/>
      <c r="L129" s="222"/>
      <c r="M129" s="168"/>
      <c r="N129" s="222"/>
    </row>
    <row r="130" spans="1:14" ht="15" thickBot="1">
      <c r="A130" s="150">
        <v>10</v>
      </c>
      <c r="B130" s="223"/>
      <c r="C130" s="221"/>
      <c r="D130" s="168"/>
      <c r="E130" s="168"/>
      <c r="F130" s="222"/>
      <c r="G130" s="168"/>
      <c r="H130" s="222"/>
      <c r="I130" s="168"/>
      <c r="J130" s="222"/>
      <c r="K130" s="168"/>
      <c r="L130" s="222"/>
      <c r="M130" s="168"/>
      <c r="N130" s="222"/>
    </row>
    <row r="131" spans="1:14" ht="15" thickBot="1">
      <c r="A131" s="224"/>
      <c r="B131" s="225"/>
      <c r="C131" s="173"/>
      <c r="D131" s="173"/>
      <c r="E131" s="173"/>
      <c r="F131" s="173"/>
      <c r="G131" s="173"/>
      <c r="H131" s="173"/>
      <c r="I131" s="173"/>
      <c r="J131" s="226"/>
      <c r="K131" s="173"/>
      <c r="L131" s="173"/>
      <c r="M131" s="173"/>
      <c r="N131" s="222"/>
    </row>
    <row r="132" spans="1:14" ht="15" thickBot="1">
      <c r="A132" s="160"/>
      <c r="B132" s="224"/>
      <c r="C132" s="224"/>
      <c r="D132" s="210"/>
      <c r="E132" s="224"/>
      <c r="F132" s="210"/>
      <c r="G132" s="224"/>
      <c r="H132" s="210"/>
      <c r="I132" s="224"/>
      <c r="J132" s="210"/>
      <c r="K132" s="224"/>
      <c r="L132" s="210"/>
      <c r="M132" s="224"/>
      <c r="N132" s="222"/>
    </row>
    <row r="133" spans="1:14" ht="15" thickBot="1">
      <c r="A133" s="227"/>
      <c r="B133" s="228" t="s">
        <v>16</v>
      </c>
      <c r="C133" s="229"/>
      <c r="D133" s="229"/>
      <c r="E133" s="229"/>
      <c r="F133" s="230">
        <f>SUM(F122:F132)</f>
        <v>210000</v>
      </c>
      <c r="G133" s="231"/>
      <c r="H133" s="230">
        <f>SUM(H122:H132)</f>
        <v>80000</v>
      </c>
      <c r="I133" s="231"/>
      <c r="J133" s="232">
        <f>SUM(J122:J132)</f>
        <v>130000.01999999999</v>
      </c>
      <c r="K133" s="228"/>
      <c r="L133" s="232">
        <f>SUM(L122:L132)</f>
        <v>0</v>
      </c>
      <c r="M133" s="233"/>
      <c r="N133" s="234">
        <f>SUM(N122:N132)</f>
        <v>0</v>
      </c>
    </row>
    <row r="134" spans="1:14">
      <c r="A134" s="235"/>
      <c r="B134" s="145"/>
      <c r="C134" s="145"/>
      <c r="D134" s="145"/>
      <c r="E134" s="145"/>
      <c r="F134" s="236"/>
      <c r="G134" s="3"/>
      <c r="H134" s="236"/>
      <c r="I134" s="3"/>
      <c r="J134" s="145"/>
      <c r="K134" s="145"/>
      <c r="L134" s="145"/>
      <c r="M134" s="145"/>
      <c r="N134" s="146"/>
    </row>
    <row r="135" spans="1:14">
      <c r="A135" s="209"/>
      <c r="B135" s="3" t="s">
        <v>136</v>
      </c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154"/>
    </row>
    <row r="136" spans="1:14">
      <c r="A136" s="209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154"/>
    </row>
    <row r="137" spans="1:14">
      <c r="A137" s="209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154"/>
    </row>
    <row r="138" spans="1:14">
      <c r="A138" s="209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154"/>
    </row>
    <row r="139" spans="1:14">
      <c r="A139" s="209"/>
      <c r="B139" s="3"/>
      <c r="C139" s="3"/>
      <c r="D139" s="3"/>
      <c r="E139" s="3"/>
      <c r="F139" s="3"/>
      <c r="G139" s="3"/>
      <c r="H139" s="3" t="s">
        <v>65</v>
      </c>
      <c r="I139" s="3"/>
      <c r="J139" s="3"/>
      <c r="K139" s="1620" t="s">
        <v>544</v>
      </c>
      <c r="L139" s="1620"/>
      <c r="M139" s="1620"/>
      <c r="N139" s="154"/>
    </row>
    <row r="140" spans="1:14">
      <c r="A140" s="209"/>
      <c r="B140" s="3"/>
      <c r="C140" s="3"/>
      <c r="D140" s="3"/>
      <c r="E140" s="3"/>
      <c r="F140" s="3"/>
      <c r="G140" s="3"/>
      <c r="H140" s="3"/>
      <c r="I140" s="3"/>
      <c r="J140" s="3"/>
      <c r="K140" s="1635" t="s">
        <v>137</v>
      </c>
      <c r="L140" s="1635"/>
      <c r="M140" s="1635"/>
      <c r="N140" s="154"/>
    </row>
    <row r="141" spans="1:14">
      <c r="A141" s="209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154"/>
    </row>
    <row r="142" spans="1:14" ht="15" thickBot="1">
      <c r="A142" s="160"/>
      <c r="B142" s="210"/>
      <c r="C142" s="210"/>
      <c r="D142" s="210"/>
      <c r="E142" s="210"/>
      <c r="F142" s="210"/>
      <c r="G142" s="210"/>
      <c r="H142" s="210"/>
      <c r="I142" s="210"/>
      <c r="J142" s="210"/>
      <c r="K142" s="210"/>
      <c r="L142" s="210"/>
      <c r="M142" s="210"/>
      <c r="N142" s="161"/>
    </row>
  </sheetData>
  <mergeCells count="39">
    <mergeCell ref="K140:M140"/>
    <mergeCell ref="A117:E117"/>
    <mergeCell ref="G117:H117"/>
    <mergeCell ref="I117:J117"/>
    <mergeCell ref="K117:L117"/>
    <mergeCell ref="A118:A120"/>
    <mergeCell ref="B118:B120"/>
    <mergeCell ref="C118:C120"/>
    <mergeCell ref="D118:E120"/>
    <mergeCell ref="F118:F120"/>
    <mergeCell ref="G118:N118"/>
    <mergeCell ref="G119:H119"/>
    <mergeCell ref="I119:J119"/>
    <mergeCell ref="K119:L119"/>
    <mergeCell ref="M119:N119"/>
    <mergeCell ref="K139:M139"/>
    <mergeCell ref="J102:L102"/>
    <mergeCell ref="A111:N111"/>
    <mergeCell ref="A112:N112"/>
    <mergeCell ref="A115:G115"/>
    <mergeCell ref="A116:E116"/>
    <mergeCell ref="F116:J116"/>
    <mergeCell ref="K116:L116"/>
    <mergeCell ref="J101:L101"/>
    <mergeCell ref="A3:N3"/>
    <mergeCell ref="A4:N4"/>
    <mergeCell ref="G8:H8"/>
    <mergeCell ref="I8:J8"/>
    <mergeCell ref="K8:N8"/>
    <mergeCell ref="A9:A11"/>
    <mergeCell ref="B9:B11"/>
    <mergeCell ref="C9:C11"/>
    <mergeCell ref="D9:E11"/>
    <mergeCell ref="F9:F11"/>
    <mergeCell ref="G9:N9"/>
    <mergeCell ref="G10:H10"/>
    <mergeCell ref="I10:J10"/>
    <mergeCell ref="K10:L10"/>
    <mergeCell ref="M10:N10"/>
  </mergeCells>
  <pageMargins left="0.7" right="0.7" top="0.75" bottom="0.75" header="0.3" footer="0.3"/>
  <pageSetup paperSize="9" scale="80"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38"/>
  <sheetViews>
    <sheetView topLeftCell="A18" workbookViewId="0">
      <selection activeCell="J39" sqref="J39"/>
    </sheetView>
  </sheetViews>
  <sheetFormatPr defaultRowHeight="14.4"/>
  <cols>
    <col min="1" max="1" width="7.109375" customWidth="1"/>
    <col min="2" max="2" width="25.33203125" customWidth="1"/>
    <col min="3" max="3" width="12.33203125" customWidth="1"/>
  </cols>
  <sheetData>
    <row r="1" spans="1:14" ht="18">
      <c r="A1" s="1668" t="s">
        <v>19</v>
      </c>
      <c r="B1" s="1668"/>
      <c r="C1" s="1668"/>
      <c r="D1" s="1668"/>
      <c r="E1" s="1668"/>
      <c r="F1" s="1668"/>
      <c r="G1" s="1668"/>
      <c r="H1" s="1668"/>
      <c r="I1" s="1668"/>
      <c r="J1" s="1668"/>
      <c r="K1" s="1668"/>
      <c r="L1" s="1668"/>
      <c r="M1" s="1668"/>
      <c r="N1" s="1668"/>
    </row>
    <row r="2" spans="1:14" ht="15.6">
      <c r="A2" s="1669" t="s">
        <v>20</v>
      </c>
      <c r="B2" s="1669"/>
      <c r="C2" s="1669"/>
      <c r="D2" s="1669"/>
      <c r="E2" s="1669"/>
      <c r="F2" s="1669"/>
      <c r="G2" s="1669"/>
      <c r="H2" s="1669"/>
      <c r="I2" s="1669"/>
      <c r="J2" s="1669"/>
      <c r="K2" s="1669"/>
      <c r="L2" s="1669"/>
      <c r="M2" s="1669"/>
      <c r="N2" s="1669"/>
    </row>
    <row r="3" spans="1:14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 ht="15.6">
      <c r="A4" s="16" t="s">
        <v>1427</v>
      </c>
      <c r="B4" s="16"/>
      <c r="C4" s="16"/>
      <c r="D4" s="16"/>
      <c r="E4" s="16"/>
      <c r="F4" s="16"/>
      <c r="G4" s="16"/>
      <c r="H4" s="8"/>
      <c r="I4" s="1"/>
      <c r="J4" s="1"/>
      <c r="K4" s="1"/>
      <c r="L4" s="1"/>
      <c r="M4" s="1"/>
      <c r="N4" s="1"/>
    </row>
    <row r="5" spans="1:14" ht="16.2" thickBot="1">
      <c r="A5" s="1670" t="s">
        <v>138</v>
      </c>
      <c r="B5" s="1670"/>
      <c r="C5" s="1670"/>
      <c r="D5" s="1670"/>
      <c r="E5" s="1670"/>
      <c r="F5" s="1670"/>
      <c r="G5" s="1670"/>
      <c r="H5" s="1670"/>
      <c r="I5" s="1670"/>
      <c r="J5" s="1670"/>
      <c r="K5" s="1670"/>
      <c r="L5" s="1670"/>
      <c r="M5" s="1670"/>
      <c r="N5" s="1670"/>
    </row>
    <row r="6" spans="1:14">
      <c r="A6" s="139" t="s">
        <v>139</v>
      </c>
      <c r="B6" s="140"/>
      <c r="C6" s="140"/>
      <c r="D6" s="140"/>
      <c r="E6" s="141"/>
      <c r="F6" s="1671" t="s">
        <v>1</v>
      </c>
      <c r="G6" s="1672"/>
      <c r="H6" s="1673"/>
      <c r="I6" s="142" t="s">
        <v>140</v>
      </c>
      <c r="J6" s="143"/>
      <c r="K6" s="144"/>
      <c r="L6" s="145"/>
      <c r="M6" s="145"/>
      <c r="N6" s="146"/>
    </row>
    <row r="7" spans="1:14" ht="15" thickBot="1">
      <c r="A7" s="147" t="s">
        <v>1428</v>
      </c>
      <c r="B7" s="148"/>
      <c r="C7" s="148"/>
      <c r="D7" s="148"/>
      <c r="E7" s="149"/>
      <c r="F7" s="150" t="s">
        <v>2</v>
      </c>
      <c r="G7" s="151" t="s">
        <v>3</v>
      </c>
      <c r="H7" s="152" t="s">
        <v>4</v>
      </c>
      <c r="I7" s="153" t="s">
        <v>141</v>
      </c>
      <c r="J7" s="25"/>
      <c r="K7" s="3"/>
      <c r="L7" s="3"/>
      <c r="M7" s="3"/>
      <c r="N7" s="154"/>
    </row>
    <row r="8" spans="1:14" ht="16.2" thickBot="1">
      <c r="A8" s="155"/>
      <c r="B8" s="155"/>
      <c r="C8" s="156"/>
      <c r="D8" s="1674"/>
      <c r="E8" s="1675"/>
      <c r="F8" s="157"/>
      <c r="G8" s="1676" t="s">
        <v>27</v>
      </c>
      <c r="H8" s="1677"/>
      <c r="I8" s="1677"/>
      <c r="J8" s="1677"/>
      <c r="K8" s="1677"/>
      <c r="L8" s="1677"/>
      <c r="M8" s="1677"/>
      <c r="N8" s="1678"/>
    </row>
    <row r="9" spans="1:14" ht="16.2" thickBot="1">
      <c r="A9" s="155" t="s">
        <v>142</v>
      </c>
      <c r="B9" s="155" t="s">
        <v>6</v>
      </c>
      <c r="C9" s="156" t="s">
        <v>7</v>
      </c>
      <c r="D9" s="1636" t="s">
        <v>28</v>
      </c>
      <c r="E9" s="1638"/>
      <c r="F9" s="156" t="s">
        <v>8</v>
      </c>
      <c r="G9" s="1680" t="s">
        <v>130</v>
      </c>
      <c r="H9" s="1681"/>
      <c r="I9" s="1680" t="s">
        <v>30</v>
      </c>
      <c r="J9" s="1682"/>
      <c r="K9" s="1683" t="s">
        <v>31</v>
      </c>
      <c r="L9" s="1683"/>
      <c r="M9" s="1684" t="s">
        <v>32</v>
      </c>
      <c r="N9" s="1685"/>
    </row>
    <row r="10" spans="1:14" ht="15" thickBot="1">
      <c r="A10" s="158" t="s">
        <v>143</v>
      </c>
      <c r="B10" s="159"/>
      <c r="C10" s="159"/>
      <c r="D10" s="160"/>
      <c r="E10" s="161"/>
      <c r="F10" s="159"/>
      <c r="G10" s="158" t="s">
        <v>9</v>
      </c>
      <c r="H10" s="158" t="s">
        <v>10</v>
      </c>
      <c r="I10" s="158" t="s">
        <v>9</v>
      </c>
      <c r="J10" s="162" t="s">
        <v>10</v>
      </c>
      <c r="K10" s="150" t="s">
        <v>9</v>
      </c>
      <c r="L10" s="150" t="s">
        <v>10</v>
      </c>
      <c r="M10" s="150" t="s">
        <v>9</v>
      </c>
      <c r="N10" s="150" t="s">
        <v>10</v>
      </c>
    </row>
    <row r="11" spans="1:14">
      <c r="A11" s="163">
        <v>1</v>
      </c>
      <c r="B11" s="1435" t="s">
        <v>1429</v>
      </c>
      <c r="C11" s="1056">
        <f>F11/D11</f>
        <v>2100</v>
      </c>
      <c r="D11" s="1442">
        <v>2</v>
      </c>
      <c r="E11" s="1444" t="s">
        <v>222</v>
      </c>
      <c r="F11" s="1440">
        <v>4200</v>
      </c>
      <c r="G11" s="1141">
        <v>2</v>
      </c>
      <c r="H11" s="1446">
        <f>C11*G11</f>
        <v>4200</v>
      </c>
      <c r="I11" s="164"/>
      <c r="J11" s="165"/>
      <c r="K11" s="1134"/>
      <c r="L11" s="1446">
        <f>C11*K11</f>
        <v>0</v>
      </c>
      <c r="M11" s="164"/>
      <c r="N11" s="165"/>
    </row>
    <row r="12" spans="1:14">
      <c r="A12" s="166">
        <v>2</v>
      </c>
      <c r="B12" s="1436" t="s">
        <v>1430</v>
      </c>
      <c r="C12" s="1056">
        <f t="shared" ref="C12:C30" si="0">F12/D12</f>
        <v>170</v>
      </c>
      <c r="D12" s="1442">
        <v>11</v>
      </c>
      <c r="E12" s="1444" t="s">
        <v>222</v>
      </c>
      <c r="F12" s="1440">
        <v>1870</v>
      </c>
      <c r="G12" s="1141">
        <v>9</v>
      </c>
      <c r="H12" s="1446">
        <f t="shared" ref="H12:H31" si="1">C12*G12</f>
        <v>1530</v>
      </c>
      <c r="I12" s="166"/>
      <c r="J12" s="169"/>
      <c r="K12" s="1134">
        <v>2</v>
      </c>
      <c r="L12" s="1446">
        <f t="shared" ref="L12:L31" si="2">C12*K12</f>
        <v>340</v>
      </c>
      <c r="M12" s="166"/>
      <c r="N12" s="169"/>
    </row>
    <row r="13" spans="1:14">
      <c r="A13" s="170">
        <v>3</v>
      </c>
      <c r="B13" s="1436" t="s">
        <v>1431</v>
      </c>
      <c r="C13" s="1056">
        <f t="shared" si="0"/>
        <v>190</v>
      </c>
      <c r="D13" s="1442">
        <v>4</v>
      </c>
      <c r="E13" s="1444" t="s">
        <v>222</v>
      </c>
      <c r="F13" s="1440">
        <v>760</v>
      </c>
      <c r="G13" s="1141">
        <v>2</v>
      </c>
      <c r="H13" s="1446">
        <f t="shared" si="1"/>
        <v>380</v>
      </c>
      <c r="I13" s="166"/>
      <c r="J13" s="169"/>
      <c r="K13" s="1134">
        <v>2</v>
      </c>
      <c r="L13" s="1446">
        <f t="shared" si="2"/>
        <v>380</v>
      </c>
      <c r="M13" s="166"/>
      <c r="N13" s="169"/>
    </row>
    <row r="14" spans="1:14">
      <c r="A14" s="170">
        <v>4</v>
      </c>
      <c r="B14" s="1436" t="s">
        <v>1432</v>
      </c>
      <c r="C14" s="1056">
        <f t="shared" si="0"/>
        <v>60</v>
      </c>
      <c r="D14" s="1442">
        <v>1</v>
      </c>
      <c r="E14" s="1444" t="s">
        <v>161</v>
      </c>
      <c r="F14" s="1440">
        <v>60</v>
      </c>
      <c r="G14" s="1141">
        <v>1</v>
      </c>
      <c r="H14" s="1446">
        <f t="shared" si="1"/>
        <v>60</v>
      </c>
      <c r="I14" s="166"/>
      <c r="J14" s="169"/>
      <c r="K14" s="1134"/>
      <c r="L14" s="1446">
        <f t="shared" si="2"/>
        <v>0</v>
      </c>
      <c r="M14" s="166"/>
      <c r="N14" s="169"/>
    </row>
    <row r="15" spans="1:14">
      <c r="A15" s="170">
        <v>5</v>
      </c>
      <c r="B15" s="1436" t="s">
        <v>595</v>
      </c>
      <c r="C15" s="1056">
        <f t="shared" si="0"/>
        <v>25</v>
      </c>
      <c r="D15" s="1442">
        <v>2</v>
      </c>
      <c r="E15" s="1444" t="s">
        <v>13</v>
      </c>
      <c r="F15" s="1440">
        <v>50</v>
      </c>
      <c r="G15" s="1141">
        <v>1</v>
      </c>
      <c r="H15" s="1446">
        <f t="shared" si="1"/>
        <v>25</v>
      </c>
      <c r="I15" s="166"/>
      <c r="J15" s="169"/>
      <c r="K15" s="1134">
        <v>1</v>
      </c>
      <c r="L15" s="1446">
        <f t="shared" si="2"/>
        <v>25</v>
      </c>
      <c r="M15" s="166"/>
      <c r="N15" s="169"/>
    </row>
    <row r="16" spans="1:14">
      <c r="A16" s="170">
        <v>6</v>
      </c>
      <c r="B16" s="1436" t="s">
        <v>1433</v>
      </c>
      <c r="C16" s="1056">
        <f t="shared" si="0"/>
        <v>200</v>
      </c>
      <c r="D16" s="1442">
        <v>2</v>
      </c>
      <c r="E16" s="1444" t="s">
        <v>162</v>
      </c>
      <c r="F16" s="1440">
        <v>400</v>
      </c>
      <c r="G16" s="1141">
        <v>1</v>
      </c>
      <c r="H16" s="1446">
        <f t="shared" si="1"/>
        <v>200</v>
      </c>
      <c r="I16" s="166"/>
      <c r="J16" s="169"/>
      <c r="K16" s="1134">
        <v>1</v>
      </c>
      <c r="L16" s="1446">
        <f t="shared" si="2"/>
        <v>200</v>
      </c>
      <c r="M16" s="166"/>
      <c r="N16" s="169"/>
    </row>
    <row r="17" spans="1:14">
      <c r="A17" s="170">
        <v>7</v>
      </c>
      <c r="B17" s="1436" t="s">
        <v>1434</v>
      </c>
      <c r="C17" s="1056">
        <f t="shared" si="0"/>
        <v>75</v>
      </c>
      <c r="D17" s="1442">
        <v>3</v>
      </c>
      <c r="E17" s="1444" t="s">
        <v>162</v>
      </c>
      <c r="F17" s="1440">
        <v>225</v>
      </c>
      <c r="G17" s="1141">
        <v>2</v>
      </c>
      <c r="H17" s="1446">
        <f t="shared" si="1"/>
        <v>150</v>
      </c>
      <c r="I17" s="166"/>
      <c r="J17" s="169"/>
      <c r="K17" s="1134">
        <v>1</v>
      </c>
      <c r="L17" s="1446">
        <f t="shared" si="2"/>
        <v>75</v>
      </c>
      <c r="M17" s="166"/>
      <c r="N17" s="169"/>
    </row>
    <row r="18" spans="1:14">
      <c r="A18" s="170">
        <v>8</v>
      </c>
      <c r="B18" s="1436" t="s">
        <v>638</v>
      </c>
      <c r="C18" s="1056">
        <f t="shared" si="0"/>
        <v>4.5</v>
      </c>
      <c r="D18" s="1442">
        <v>6</v>
      </c>
      <c r="E18" s="1227" t="s">
        <v>120</v>
      </c>
      <c r="F18" s="1440">
        <v>27</v>
      </c>
      <c r="G18" s="1141">
        <v>3</v>
      </c>
      <c r="H18" s="1446">
        <f t="shared" si="1"/>
        <v>13.5</v>
      </c>
      <c r="I18" s="166"/>
      <c r="J18" s="169"/>
      <c r="K18" s="1134">
        <v>3</v>
      </c>
      <c r="L18" s="1446">
        <f t="shared" si="2"/>
        <v>13.5</v>
      </c>
      <c r="M18" s="166"/>
      <c r="N18" s="169"/>
    </row>
    <row r="19" spans="1:14">
      <c r="A19" s="170">
        <v>9</v>
      </c>
      <c r="B19" s="1437" t="s">
        <v>578</v>
      </c>
      <c r="C19" s="1056">
        <f t="shared" si="0"/>
        <v>185</v>
      </c>
      <c r="D19" s="1442">
        <v>1</v>
      </c>
      <c r="E19" s="1444" t="s">
        <v>542</v>
      </c>
      <c r="F19" s="1440">
        <v>185</v>
      </c>
      <c r="G19" s="1141">
        <v>1</v>
      </c>
      <c r="H19" s="1446">
        <f t="shared" si="1"/>
        <v>185</v>
      </c>
      <c r="I19" s="166"/>
      <c r="J19" s="169"/>
      <c r="K19" s="1134"/>
      <c r="L19" s="1446">
        <f t="shared" si="2"/>
        <v>0</v>
      </c>
      <c r="M19" s="166"/>
      <c r="N19" s="169"/>
    </row>
    <row r="20" spans="1:14">
      <c r="A20" s="170">
        <v>10</v>
      </c>
      <c r="B20" s="1437" t="s">
        <v>1435</v>
      </c>
      <c r="C20" s="1056">
        <f t="shared" si="0"/>
        <v>35</v>
      </c>
      <c r="D20" s="1442">
        <v>16</v>
      </c>
      <c r="E20" s="1444" t="s">
        <v>161</v>
      </c>
      <c r="F20" s="1440">
        <v>560</v>
      </c>
      <c r="G20" s="1141">
        <v>15</v>
      </c>
      <c r="H20" s="1446">
        <f t="shared" si="1"/>
        <v>525</v>
      </c>
      <c r="I20" s="166"/>
      <c r="J20" s="169"/>
      <c r="K20" s="1134">
        <v>1</v>
      </c>
      <c r="L20" s="1446">
        <f t="shared" si="2"/>
        <v>35</v>
      </c>
      <c r="M20" s="166"/>
      <c r="N20" s="169"/>
    </row>
    <row r="21" spans="1:14">
      <c r="A21" s="170">
        <v>11</v>
      </c>
      <c r="B21" s="1436" t="s">
        <v>328</v>
      </c>
      <c r="C21" s="1056">
        <f t="shared" si="0"/>
        <v>35</v>
      </c>
      <c r="D21" s="1442">
        <v>4</v>
      </c>
      <c r="E21" s="1444" t="s">
        <v>14</v>
      </c>
      <c r="F21" s="1440">
        <v>140</v>
      </c>
      <c r="G21" s="1141">
        <v>2</v>
      </c>
      <c r="H21" s="1446">
        <f t="shared" si="1"/>
        <v>70</v>
      </c>
      <c r="I21" s="166"/>
      <c r="J21" s="169"/>
      <c r="K21" s="1134">
        <v>2</v>
      </c>
      <c r="L21" s="1446">
        <f t="shared" si="2"/>
        <v>70</v>
      </c>
      <c r="M21" s="166"/>
      <c r="N21" s="169"/>
    </row>
    <row r="22" spans="1:14">
      <c r="A22" s="170">
        <v>12</v>
      </c>
      <c r="B22" s="1436" t="s">
        <v>1436</v>
      </c>
      <c r="C22" s="1056">
        <f t="shared" si="0"/>
        <v>1400</v>
      </c>
      <c r="D22" s="1442">
        <v>1</v>
      </c>
      <c r="E22" s="1444" t="s">
        <v>764</v>
      </c>
      <c r="F22" s="1440">
        <v>1400</v>
      </c>
      <c r="G22" s="1141">
        <v>1</v>
      </c>
      <c r="H22" s="1446">
        <f t="shared" si="1"/>
        <v>1400</v>
      </c>
      <c r="I22" s="166"/>
      <c r="J22" s="169"/>
      <c r="K22" s="1134"/>
      <c r="L22" s="1446">
        <f t="shared" si="2"/>
        <v>0</v>
      </c>
      <c r="M22" s="166"/>
      <c r="N22" s="169"/>
    </row>
    <row r="23" spans="1:14">
      <c r="A23" s="170">
        <v>13</v>
      </c>
      <c r="B23" s="1436" t="s">
        <v>1437</v>
      </c>
      <c r="C23" s="1056">
        <f t="shared" si="0"/>
        <v>240</v>
      </c>
      <c r="D23" s="1442">
        <v>1</v>
      </c>
      <c r="E23" s="1444" t="s">
        <v>536</v>
      </c>
      <c r="F23" s="1440">
        <v>240</v>
      </c>
      <c r="G23" s="1141">
        <v>1</v>
      </c>
      <c r="H23" s="1446">
        <f t="shared" si="1"/>
        <v>240</v>
      </c>
      <c r="I23" s="166"/>
      <c r="J23" s="169"/>
      <c r="K23" s="1134"/>
      <c r="L23" s="1446">
        <f t="shared" si="2"/>
        <v>0</v>
      </c>
      <c r="M23" s="166"/>
      <c r="N23" s="169"/>
    </row>
    <row r="24" spans="1:14">
      <c r="A24" s="170">
        <v>14</v>
      </c>
      <c r="B24" s="1436" t="s">
        <v>1438</v>
      </c>
      <c r="C24" s="1056">
        <f t="shared" si="0"/>
        <v>135</v>
      </c>
      <c r="D24" s="1442">
        <v>4</v>
      </c>
      <c r="E24" s="1444" t="s">
        <v>1440</v>
      </c>
      <c r="F24" s="1440">
        <v>540</v>
      </c>
      <c r="G24" s="1141">
        <v>2</v>
      </c>
      <c r="H24" s="1446">
        <f t="shared" si="1"/>
        <v>270</v>
      </c>
      <c r="I24" s="166"/>
      <c r="J24" s="169"/>
      <c r="K24" s="1134">
        <v>2</v>
      </c>
      <c r="L24" s="1446">
        <f t="shared" si="2"/>
        <v>270</v>
      </c>
      <c r="M24" s="166"/>
      <c r="N24" s="169"/>
    </row>
    <row r="25" spans="1:14">
      <c r="A25" s="170">
        <v>15</v>
      </c>
      <c r="B25" s="1436" t="s">
        <v>717</v>
      </c>
      <c r="C25" s="1056">
        <f t="shared" si="0"/>
        <v>185</v>
      </c>
      <c r="D25" s="1442">
        <v>2</v>
      </c>
      <c r="E25" s="1444" t="s">
        <v>1411</v>
      </c>
      <c r="F25" s="1440">
        <v>370</v>
      </c>
      <c r="G25" s="1141">
        <v>1</v>
      </c>
      <c r="H25" s="1446">
        <f t="shared" si="1"/>
        <v>185</v>
      </c>
      <c r="I25" s="166"/>
      <c r="J25" s="169"/>
      <c r="K25" s="1134">
        <v>1</v>
      </c>
      <c r="L25" s="1446">
        <f t="shared" si="2"/>
        <v>185</v>
      </c>
      <c r="M25" s="166"/>
      <c r="N25" s="169"/>
    </row>
    <row r="26" spans="1:14">
      <c r="A26" s="170">
        <v>16</v>
      </c>
      <c r="B26" s="1436" t="s">
        <v>131</v>
      </c>
      <c r="C26" s="1056">
        <f t="shared" si="0"/>
        <v>75</v>
      </c>
      <c r="D26" s="1442">
        <v>4</v>
      </c>
      <c r="E26" s="1444" t="s">
        <v>135</v>
      </c>
      <c r="F26" s="1440">
        <v>300</v>
      </c>
      <c r="G26" s="1141">
        <v>2</v>
      </c>
      <c r="H26" s="1446">
        <f t="shared" si="1"/>
        <v>150</v>
      </c>
      <c r="I26" s="166"/>
      <c r="J26" s="169"/>
      <c r="K26" s="1134">
        <v>2</v>
      </c>
      <c r="L26" s="1446">
        <f t="shared" si="2"/>
        <v>150</v>
      </c>
      <c r="M26" s="166"/>
      <c r="N26" s="169"/>
    </row>
    <row r="27" spans="1:14" s="1272" customFormat="1">
      <c r="A27" s="170">
        <v>17</v>
      </c>
      <c r="B27" s="1436" t="s">
        <v>47</v>
      </c>
      <c r="C27" s="1056">
        <f t="shared" si="0"/>
        <v>35</v>
      </c>
      <c r="D27" s="1442">
        <v>1</v>
      </c>
      <c r="E27" s="1444" t="s">
        <v>536</v>
      </c>
      <c r="F27" s="1440">
        <v>35</v>
      </c>
      <c r="G27" s="1141"/>
      <c r="H27" s="1446">
        <f t="shared" si="1"/>
        <v>0</v>
      </c>
      <c r="I27" s="166"/>
      <c r="J27" s="169"/>
      <c r="K27" s="1134">
        <v>1</v>
      </c>
      <c r="L27" s="1446">
        <f t="shared" si="2"/>
        <v>35</v>
      </c>
      <c r="M27" s="166"/>
      <c r="N27" s="169"/>
    </row>
    <row r="28" spans="1:14" s="1272" customFormat="1">
      <c r="A28" s="170">
        <v>18</v>
      </c>
      <c r="B28" s="1436" t="s">
        <v>1439</v>
      </c>
      <c r="C28" s="1056">
        <f t="shared" si="0"/>
        <v>375</v>
      </c>
      <c r="D28" s="1442">
        <v>1</v>
      </c>
      <c r="E28" s="1444" t="s">
        <v>542</v>
      </c>
      <c r="F28" s="1440">
        <v>375</v>
      </c>
      <c r="G28" s="1141"/>
      <c r="H28" s="1446">
        <f t="shared" si="1"/>
        <v>0</v>
      </c>
      <c r="I28" s="166"/>
      <c r="J28" s="169"/>
      <c r="K28" s="1134">
        <v>1</v>
      </c>
      <c r="L28" s="1446">
        <f t="shared" si="2"/>
        <v>375</v>
      </c>
      <c r="M28" s="166"/>
      <c r="N28" s="169"/>
    </row>
    <row r="29" spans="1:14" s="1272" customFormat="1">
      <c r="A29" s="170">
        <v>19</v>
      </c>
      <c r="B29" s="1438" t="s">
        <v>560</v>
      </c>
      <c r="C29" s="1056">
        <f t="shared" si="0"/>
        <v>250</v>
      </c>
      <c r="D29" s="1442">
        <v>1</v>
      </c>
      <c r="E29" s="1444" t="s">
        <v>175</v>
      </c>
      <c r="F29" s="1435">
        <v>250</v>
      </c>
      <c r="G29" s="1141"/>
      <c r="H29" s="1446">
        <f t="shared" si="1"/>
        <v>0</v>
      </c>
      <c r="I29" s="166"/>
      <c r="J29" s="169"/>
      <c r="K29" s="1134">
        <v>1</v>
      </c>
      <c r="L29" s="1446">
        <f t="shared" si="2"/>
        <v>250</v>
      </c>
      <c r="M29" s="166"/>
      <c r="N29" s="169"/>
    </row>
    <row r="30" spans="1:14">
      <c r="A30" s="170">
        <v>20</v>
      </c>
      <c r="B30" s="1439" t="s">
        <v>417</v>
      </c>
      <c r="C30" s="1056">
        <f t="shared" si="0"/>
        <v>50</v>
      </c>
      <c r="D30" s="1443">
        <v>1</v>
      </c>
      <c r="E30" s="1445" t="s">
        <v>536</v>
      </c>
      <c r="F30" s="1441">
        <v>50</v>
      </c>
      <c r="G30" s="1141"/>
      <c r="H30" s="1446">
        <f t="shared" si="1"/>
        <v>0</v>
      </c>
      <c r="I30" s="7"/>
      <c r="J30" s="7"/>
      <c r="K30" s="1134">
        <v>1</v>
      </c>
      <c r="L30" s="1446">
        <f t="shared" si="2"/>
        <v>50</v>
      </c>
      <c r="M30" s="7"/>
      <c r="N30" s="7"/>
    </row>
    <row r="31" spans="1:14">
      <c r="A31" s="170">
        <v>21</v>
      </c>
      <c r="B31" s="1438" t="s">
        <v>561</v>
      </c>
      <c r="C31" s="1056">
        <f>F31/D31</f>
        <v>25</v>
      </c>
      <c r="D31" s="1442">
        <v>2</v>
      </c>
      <c r="E31" s="1444" t="s">
        <v>536</v>
      </c>
      <c r="F31" s="1435">
        <v>50</v>
      </c>
      <c r="G31" s="1141">
        <v>2</v>
      </c>
      <c r="H31" s="1446">
        <f t="shared" si="1"/>
        <v>50</v>
      </c>
      <c r="I31" s="7"/>
      <c r="J31" s="7"/>
      <c r="K31" s="1134"/>
      <c r="L31" s="1446">
        <f t="shared" si="2"/>
        <v>0</v>
      </c>
      <c r="M31" s="7"/>
      <c r="N31" s="7"/>
    </row>
    <row r="32" spans="1:14">
      <c r="A32" s="171"/>
      <c r="B32" s="171"/>
      <c r="C32" s="171"/>
      <c r="D32" s="171"/>
      <c r="E32" s="167"/>
      <c r="F32" s="172"/>
      <c r="G32" s="7"/>
      <c r="H32" s="7"/>
      <c r="I32" s="7"/>
      <c r="J32" s="7"/>
      <c r="K32" s="7"/>
      <c r="L32" s="7"/>
      <c r="M32" s="7"/>
      <c r="N32" s="7"/>
    </row>
    <row r="33" spans="1:14" ht="15" thickBot="1">
      <c r="A33" s="150" t="s">
        <v>16</v>
      </c>
      <c r="B33" s="173"/>
      <c r="C33" s="173"/>
      <c r="D33" s="173"/>
      <c r="E33" s="159"/>
      <c r="F33" s="174">
        <f>SUM(F11:F26)</f>
        <v>11327</v>
      </c>
      <c r="G33" s="14"/>
      <c r="H33" s="15">
        <f>SUM(H11:H32)</f>
        <v>9633.5</v>
      </c>
      <c r="I33" s="14"/>
      <c r="J33" s="15">
        <f>SUM(J11:J32)</f>
        <v>0</v>
      </c>
      <c r="K33" s="14"/>
      <c r="L33" s="15">
        <f>SUM(L11:L32)</f>
        <v>2453.5</v>
      </c>
      <c r="M33" s="14"/>
      <c r="N33" s="15">
        <f>SUM(N11:N32)</f>
        <v>0</v>
      </c>
    </row>
    <row r="34" spans="1:1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</row>
    <row r="35" spans="1:14">
      <c r="A35" s="1"/>
      <c r="B35" s="175" t="s">
        <v>148</v>
      </c>
      <c r="C35" s="8"/>
      <c r="D35" s="8"/>
      <c r="E35" s="8"/>
      <c r="F35" s="8"/>
      <c r="G35" s="8"/>
      <c r="H35" s="8"/>
      <c r="I35" s="1"/>
      <c r="J35" s="1"/>
      <c r="K35" s="1"/>
      <c r="L35" s="1"/>
      <c r="M35" s="1"/>
      <c r="N35" s="1"/>
    </row>
    <row r="36" spans="1:1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</row>
    <row r="37" spans="1:14" ht="15.6">
      <c r="A37" s="1"/>
      <c r="B37" s="1"/>
      <c r="C37" s="1"/>
      <c r="D37" s="1"/>
      <c r="E37" s="1"/>
      <c r="F37" s="1"/>
      <c r="G37" s="1"/>
      <c r="H37" s="16" t="s">
        <v>65</v>
      </c>
      <c r="I37" s="176"/>
      <c r="J37" s="1686" t="s">
        <v>898</v>
      </c>
      <c r="K37" s="1686"/>
      <c r="L37" s="1686"/>
      <c r="M37" s="1686"/>
      <c r="N37" s="8"/>
    </row>
    <row r="38" spans="1:14">
      <c r="A38" s="1"/>
      <c r="B38" s="1"/>
      <c r="C38" s="1"/>
      <c r="D38" s="1"/>
      <c r="E38" s="1"/>
      <c r="F38" s="1"/>
      <c r="G38" s="1"/>
      <c r="H38" s="1"/>
      <c r="I38" s="1"/>
      <c r="J38" s="1679" t="s">
        <v>1497</v>
      </c>
      <c r="K38" s="1679"/>
      <c r="L38" s="1679"/>
      <c r="M38" s="1679"/>
      <c r="N38" s="1"/>
    </row>
  </sheetData>
  <mergeCells count="13">
    <mergeCell ref="J38:M38"/>
    <mergeCell ref="D9:E9"/>
    <mergeCell ref="G9:H9"/>
    <mergeCell ref="I9:J9"/>
    <mergeCell ref="K9:L9"/>
    <mergeCell ref="M9:N9"/>
    <mergeCell ref="J37:M37"/>
    <mergeCell ref="A1:N1"/>
    <mergeCell ref="A2:N2"/>
    <mergeCell ref="A5:N5"/>
    <mergeCell ref="F6:H6"/>
    <mergeCell ref="D8:E8"/>
    <mergeCell ref="G8:N8"/>
  </mergeCells>
  <pageMargins left="0.7" right="0.7" top="0.75" bottom="0.75" header="0.3" footer="0.3"/>
  <pageSetup paperSize="9" scale="85" orientation="landscape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O76"/>
  <sheetViews>
    <sheetView topLeftCell="A27" workbookViewId="0">
      <selection activeCell="J44" sqref="J44:L45"/>
    </sheetView>
  </sheetViews>
  <sheetFormatPr defaultRowHeight="14.4"/>
  <cols>
    <col min="1" max="1" width="6.44140625" customWidth="1"/>
    <col min="2" max="2" width="25.6640625" customWidth="1"/>
    <col min="3" max="3" width="12" customWidth="1"/>
    <col min="5" max="5" width="9.109375" style="1272"/>
    <col min="6" max="6" width="11.44140625" customWidth="1"/>
    <col min="8" max="8" width="11.109375" customWidth="1"/>
    <col min="10" max="10" width="11.109375" customWidth="1"/>
    <col min="12" max="12" width="12.33203125" customWidth="1"/>
    <col min="14" max="14" width="14.33203125" customWidth="1"/>
  </cols>
  <sheetData>
    <row r="1" spans="1:15" s="1272" customFormat="1">
      <c r="A1" s="277" t="s">
        <v>18</v>
      </c>
    </row>
    <row r="2" spans="1:15" s="1272" customFormat="1" ht="18">
      <c r="A2" s="1668" t="s">
        <v>19</v>
      </c>
      <c r="B2" s="1668"/>
      <c r="C2" s="1668"/>
      <c r="D2" s="1668"/>
      <c r="E2" s="1668"/>
      <c r="F2" s="1668"/>
      <c r="G2" s="1668"/>
      <c r="H2" s="1668"/>
      <c r="I2" s="1668"/>
      <c r="J2" s="1668"/>
      <c r="K2" s="1668"/>
      <c r="L2" s="1668"/>
      <c r="M2" s="1668"/>
      <c r="N2" s="1668"/>
    </row>
    <row r="3" spans="1:15" s="1272" customFormat="1">
      <c r="A3" s="1701" t="s">
        <v>20</v>
      </c>
      <c r="B3" s="1701"/>
      <c r="C3" s="1701"/>
      <c r="D3" s="1701"/>
      <c r="E3" s="1701"/>
      <c r="F3" s="1701"/>
      <c r="G3" s="1701"/>
      <c r="H3" s="1701"/>
      <c r="I3" s="1701"/>
      <c r="J3" s="1701"/>
      <c r="K3" s="1701"/>
      <c r="L3" s="1701"/>
      <c r="M3" s="1701"/>
      <c r="N3" s="1701"/>
    </row>
    <row r="4" spans="1:15" s="1272" customFormat="1">
      <c r="A4" s="1266"/>
      <c r="B4" s="1266"/>
      <c r="C4" s="1266"/>
      <c r="D4" s="1266"/>
      <c r="E4" s="1266"/>
      <c r="F4" s="1266"/>
      <c r="G4" s="1266"/>
      <c r="H4" s="1266"/>
      <c r="I4" s="1266"/>
      <c r="J4" s="1266"/>
      <c r="K4" s="1266"/>
      <c r="L4" s="1266"/>
      <c r="M4" s="1266"/>
      <c r="N4" s="1266"/>
    </row>
    <row r="5" spans="1:15">
      <c r="A5" s="1" t="s">
        <v>1039</v>
      </c>
      <c r="B5" s="1"/>
      <c r="C5" s="1"/>
      <c r="D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1:15">
      <c r="A6" s="13" t="s">
        <v>150</v>
      </c>
      <c r="B6" s="13"/>
      <c r="C6" s="13"/>
      <c r="D6" s="13"/>
      <c r="E6" s="1452"/>
      <c r="F6" s="31" t="s">
        <v>1</v>
      </c>
      <c r="G6" s="24"/>
      <c r="H6" s="24"/>
      <c r="I6" s="24"/>
      <c r="J6" s="32"/>
      <c r="K6" s="31" t="s">
        <v>151</v>
      </c>
      <c r="L6" s="24"/>
      <c r="M6" s="24"/>
      <c r="N6" s="32"/>
      <c r="O6" s="1"/>
    </row>
    <row r="7" spans="1:15">
      <c r="A7" s="177" t="s">
        <v>1441</v>
      </c>
      <c r="B7" s="177"/>
      <c r="C7" s="177"/>
      <c r="D7" s="177"/>
      <c r="E7" s="177"/>
      <c r="F7" s="14" t="s">
        <v>2</v>
      </c>
      <c r="G7" s="1688" t="s">
        <v>3</v>
      </c>
      <c r="H7" s="1689"/>
      <c r="I7" s="1688" t="s">
        <v>4</v>
      </c>
      <c r="J7" s="1689"/>
      <c r="K7" s="1690" t="s">
        <v>5</v>
      </c>
      <c r="L7" s="1691"/>
      <c r="M7" s="1691"/>
      <c r="N7" s="1692"/>
      <c r="O7" s="1"/>
    </row>
    <row r="8" spans="1:15">
      <c r="A8" s="1695" t="s">
        <v>128</v>
      </c>
      <c r="B8" s="1698" t="s">
        <v>6</v>
      </c>
      <c r="C8" s="1698" t="s">
        <v>7</v>
      </c>
      <c r="D8" s="1702" t="s">
        <v>28</v>
      </c>
      <c r="E8" s="1703"/>
      <c r="F8" s="1698" t="s">
        <v>8</v>
      </c>
      <c r="G8" s="1688" t="s">
        <v>27</v>
      </c>
      <c r="H8" s="1694"/>
      <c r="I8" s="1694"/>
      <c r="J8" s="1694"/>
      <c r="K8" s="1694"/>
      <c r="L8" s="1694"/>
      <c r="M8" s="1694"/>
      <c r="N8" s="1689"/>
      <c r="O8" s="1"/>
    </row>
    <row r="9" spans="1:15">
      <c r="A9" s="1696"/>
      <c r="B9" s="1699"/>
      <c r="C9" s="1699"/>
      <c r="D9" s="1704"/>
      <c r="E9" s="1705"/>
      <c r="F9" s="1699"/>
      <c r="G9" s="1688" t="s">
        <v>130</v>
      </c>
      <c r="H9" s="1689"/>
      <c r="I9" s="1688" t="s">
        <v>30</v>
      </c>
      <c r="J9" s="1689"/>
      <c r="K9" s="1688" t="s">
        <v>31</v>
      </c>
      <c r="L9" s="1689"/>
      <c r="M9" s="1688" t="s">
        <v>32</v>
      </c>
      <c r="N9" s="1689"/>
      <c r="O9" s="1"/>
    </row>
    <row r="10" spans="1:15">
      <c r="A10" s="1697"/>
      <c r="B10" s="1700"/>
      <c r="C10" s="1700"/>
      <c r="D10" s="1706"/>
      <c r="E10" s="1707"/>
      <c r="F10" s="1700"/>
      <c r="G10" s="11" t="s">
        <v>9</v>
      </c>
      <c r="H10" s="11" t="s">
        <v>10</v>
      </c>
      <c r="I10" s="11" t="s">
        <v>9</v>
      </c>
      <c r="J10" s="11" t="s">
        <v>10</v>
      </c>
      <c r="K10" s="11" t="s">
        <v>9</v>
      </c>
      <c r="L10" s="11" t="s">
        <v>10</v>
      </c>
      <c r="M10" s="11" t="s">
        <v>9</v>
      </c>
      <c r="N10" s="11" t="s">
        <v>10</v>
      </c>
      <c r="O10" s="1"/>
    </row>
    <row r="11" spans="1:15" ht="18">
      <c r="A11" s="182" t="s">
        <v>33</v>
      </c>
      <c r="B11" s="1131" t="s">
        <v>1442</v>
      </c>
      <c r="C11" s="1454">
        <f>F11/D11</f>
        <v>1200</v>
      </c>
      <c r="D11" s="1134">
        <v>6</v>
      </c>
      <c r="E11" s="1450" t="s">
        <v>1453</v>
      </c>
      <c r="F11" s="1448">
        <v>7200</v>
      </c>
      <c r="G11" s="1134">
        <v>3</v>
      </c>
      <c r="H11" s="1454">
        <f>C11*G11</f>
        <v>3600</v>
      </c>
      <c r="I11" s="1134">
        <v>2</v>
      </c>
      <c r="J11" s="1454">
        <f>C11*I11</f>
        <v>2400</v>
      </c>
      <c r="K11" s="1134">
        <v>1</v>
      </c>
      <c r="L11" s="1454">
        <f>C11*K11</f>
        <v>1200</v>
      </c>
      <c r="M11" s="1134"/>
      <c r="N11" s="1454">
        <f>C11*M11</f>
        <v>0</v>
      </c>
      <c r="O11" s="1"/>
    </row>
    <row r="12" spans="1:15" ht="18">
      <c r="A12" s="182" t="s">
        <v>35</v>
      </c>
      <c r="B12" s="1131" t="s">
        <v>1443</v>
      </c>
      <c r="C12" s="1454">
        <f t="shared" ref="C12:C37" si="0">F12/D12</f>
        <v>1300</v>
      </c>
      <c r="D12" s="1134">
        <v>3</v>
      </c>
      <c r="E12" s="1450" t="s">
        <v>1453</v>
      </c>
      <c r="F12" s="1448">
        <v>3900</v>
      </c>
      <c r="G12" s="1134">
        <v>2</v>
      </c>
      <c r="H12" s="1454">
        <f t="shared" ref="H12:H37" si="1">C12*G12</f>
        <v>2600</v>
      </c>
      <c r="I12" s="1134">
        <v>1</v>
      </c>
      <c r="J12" s="1454">
        <f t="shared" ref="J12:J37" si="2">C12*I12</f>
        <v>1300</v>
      </c>
      <c r="K12" s="1134"/>
      <c r="L12" s="1454">
        <f t="shared" ref="L12:L37" si="3">C12*K12</f>
        <v>0</v>
      </c>
      <c r="M12" s="1134"/>
      <c r="N12" s="1454">
        <f t="shared" ref="N12:N37" si="4">C12*M12</f>
        <v>0</v>
      </c>
      <c r="O12" s="1"/>
    </row>
    <row r="13" spans="1:15">
      <c r="A13" s="182" t="s">
        <v>36</v>
      </c>
      <c r="B13" s="1131" t="s">
        <v>1444</v>
      </c>
      <c r="C13" s="1454">
        <f t="shared" si="0"/>
        <v>190</v>
      </c>
      <c r="D13" s="1134">
        <v>7</v>
      </c>
      <c r="E13" s="1450" t="s">
        <v>34</v>
      </c>
      <c r="F13" s="1448">
        <v>1330</v>
      </c>
      <c r="G13" s="1134">
        <v>3</v>
      </c>
      <c r="H13" s="1454">
        <f t="shared" si="1"/>
        <v>570</v>
      </c>
      <c r="I13" s="1134">
        <v>2</v>
      </c>
      <c r="J13" s="1454">
        <f t="shared" si="2"/>
        <v>380</v>
      </c>
      <c r="K13" s="1134">
        <v>2</v>
      </c>
      <c r="L13" s="1454">
        <f t="shared" si="3"/>
        <v>380</v>
      </c>
      <c r="M13" s="1134"/>
      <c r="N13" s="1454">
        <f t="shared" si="4"/>
        <v>0</v>
      </c>
      <c r="O13" s="1"/>
    </row>
    <row r="14" spans="1:15">
      <c r="A14" s="182" t="s">
        <v>38</v>
      </c>
      <c r="B14" s="1131" t="s">
        <v>1445</v>
      </c>
      <c r="C14" s="1454">
        <f t="shared" si="0"/>
        <v>170</v>
      </c>
      <c r="D14" s="1134">
        <v>7</v>
      </c>
      <c r="E14" s="1450" t="s">
        <v>34</v>
      </c>
      <c r="F14" s="1448">
        <v>1190</v>
      </c>
      <c r="G14" s="1134">
        <v>3</v>
      </c>
      <c r="H14" s="1454">
        <f t="shared" si="1"/>
        <v>510</v>
      </c>
      <c r="I14" s="1134">
        <v>2</v>
      </c>
      <c r="J14" s="1454">
        <f t="shared" si="2"/>
        <v>340</v>
      </c>
      <c r="K14" s="1134">
        <v>2</v>
      </c>
      <c r="L14" s="1454">
        <f t="shared" si="3"/>
        <v>340</v>
      </c>
      <c r="M14" s="1134"/>
      <c r="N14" s="1454">
        <f t="shared" si="4"/>
        <v>0</v>
      </c>
      <c r="O14" s="1"/>
    </row>
    <row r="15" spans="1:15">
      <c r="A15" s="182" t="s">
        <v>39</v>
      </c>
      <c r="B15" s="1131" t="s">
        <v>552</v>
      </c>
      <c r="C15" s="1454">
        <f t="shared" si="0"/>
        <v>240</v>
      </c>
      <c r="D15" s="1134">
        <v>1</v>
      </c>
      <c r="E15" s="1450" t="s">
        <v>536</v>
      </c>
      <c r="F15" s="1448">
        <v>240</v>
      </c>
      <c r="G15" s="1134"/>
      <c r="H15" s="1454">
        <f t="shared" si="1"/>
        <v>0</v>
      </c>
      <c r="I15" s="1134">
        <v>1</v>
      </c>
      <c r="J15" s="1454">
        <f t="shared" si="2"/>
        <v>240</v>
      </c>
      <c r="K15" s="1134"/>
      <c r="L15" s="1454">
        <f t="shared" si="3"/>
        <v>0</v>
      </c>
      <c r="M15" s="1134"/>
      <c r="N15" s="1454">
        <f t="shared" si="4"/>
        <v>0</v>
      </c>
      <c r="O15" s="1"/>
    </row>
    <row r="16" spans="1:15">
      <c r="A16" s="182" t="s">
        <v>40</v>
      </c>
      <c r="B16" s="1131" t="s">
        <v>1446</v>
      </c>
      <c r="C16" s="1454">
        <f t="shared" si="0"/>
        <v>60</v>
      </c>
      <c r="D16" s="1134">
        <v>2</v>
      </c>
      <c r="E16" s="1450" t="s">
        <v>134</v>
      </c>
      <c r="F16" s="1448">
        <v>120</v>
      </c>
      <c r="G16" s="1134"/>
      <c r="H16" s="1454">
        <f t="shared" si="1"/>
        <v>0</v>
      </c>
      <c r="I16" s="1134">
        <v>1</v>
      </c>
      <c r="J16" s="1454">
        <f t="shared" si="2"/>
        <v>60</v>
      </c>
      <c r="K16" s="1134"/>
      <c r="L16" s="1454">
        <f t="shared" si="3"/>
        <v>0</v>
      </c>
      <c r="M16" s="1134">
        <v>1</v>
      </c>
      <c r="N16" s="1454">
        <f t="shared" si="4"/>
        <v>60</v>
      </c>
      <c r="O16" s="1"/>
    </row>
    <row r="17" spans="1:15">
      <c r="A17" s="182" t="s">
        <v>41</v>
      </c>
      <c r="B17" s="1131" t="s">
        <v>227</v>
      </c>
      <c r="C17" s="1454">
        <f t="shared" si="0"/>
        <v>35</v>
      </c>
      <c r="D17" s="1134">
        <v>1</v>
      </c>
      <c r="E17" s="1450" t="s">
        <v>536</v>
      </c>
      <c r="F17" s="1448">
        <v>35</v>
      </c>
      <c r="G17" s="1134">
        <v>1</v>
      </c>
      <c r="H17" s="1454">
        <f t="shared" si="1"/>
        <v>35</v>
      </c>
      <c r="I17" s="1134"/>
      <c r="J17" s="1454">
        <f t="shared" si="2"/>
        <v>0</v>
      </c>
      <c r="K17" s="1134"/>
      <c r="L17" s="1454">
        <f t="shared" si="3"/>
        <v>0</v>
      </c>
      <c r="M17" s="1134"/>
      <c r="N17" s="1454">
        <f t="shared" si="4"/>
        <v>0</v>
      </c>
      <c r="O17" s="1"/>
    </row>
    <row r="18" spans="1:15">
      <c r="A18" s="182" t="s">
        <v>42</v>
      </c>
      <c r="B18" s="1131" t="s">
        <v>1447</v>
      </c>
      <c r="C18" s="1454">
        <f t="shared" si="0"/>
        <v>25</v>
      </c>
      <c r="D18" s="1134">
        <v>1</v>
      </c>
      <c r="E18" s="1450" t="s">
        <v>536</v>
      </c>
      <c r="F18" s="1448">
        <v>25</v>
      </c>
      <c r="G18" s="1134">
        <v>1</v>
      </c>
      <c r="H18" s="1454">
        <f t="shared" si="1"/>
        <v>25</v>
      </c>
      <c r="I18" s="1134"/>
      <c r="J18" s="1454">
        <f t="shared" si="2"/>
        <v>0</v>
      </c>
      <c r="K18" s="1134"/>
      <c r="L18" s="1454">
        <f t="shared" si="3"/>
        <v>0</v>
      </c>
      <c r="M18" s="1134"/>
      <c r="N18" s="1454">
        <f t="shared" si="4"/>
        <v>0</v>
      </c>
      <c r="O18" s="1"/>
    </row>
    <row r="19" spans="1:15">
      <c r="A19" s="182" t="s">
        <v>43</v>
      </c>
      <c r="B19" s="1131" t="s">
        <v>1448</v>
      </c>
      <c r="C19" s="1454">
        <f t="shared" si="0"/>
        <v>3</v>
      </c>
      <c r="D19" s="1134">
        <v>10</v>
      </c>
      <c r="E19" s="1450" t="s">
        <v>135</v>
      </c>
      <c r="F19" s="1448">
        <v>30</v>
      </c>
      <c r="G19" s="1134">
        <v>5</v>
      </c>
      <c r="H19" s="1454">
        <f t="shared" si="1"/>
        <v>15</v>
      </c>
      <c r="I19" s="1134">
        <v>5</v>
      </c>
      <c r="J19" s="1454">
        <f t="shared" si="2"/>
        <v>15</v>
      </c>
      <c r="K19" s="1134"/>
      <c r="L19" s="1454">
        <f t="shared" si="3"/>
        <v>0</v>
      </c>
      <c r="M19" s="1134"/>
      <c r="N19" s="1454">
        <f t="shared" si="4"/>
        <v>0</v>
      </c>
      <c r="O19" s="1"/>
    </row>
    <row r="20" spans="1:15">
      <c r="A20" s="182" t="s">
        <v>44</v>
      </c>
      <c r="B20" s="1447" t="s">
        <v>1449</v>
      </c>
      <c r="C20" s="1454">
        <f t="shared" si="0"/>
        <v>2</v>
      </c>
      <c r="D20" s="1453">
        <v>10</v>
      </c>
      <c r="E20" s="1451" t="s">
        <v>13</v>
      </c>
      <c r="F20" s="1448">
        <v>20</v>
      </c>
      <c r="G20" s="1134">
        <v>5</v>
      </c>
      <c r="H20" s="1454">
        <f t="shared" si="1"/>
        <v>10</v>
      </c>
      <c r="I20" s="1453">
        <v>5</v>
      </c>
      <c r="J20" s="1454">
        <f t="shared" si="2"/>
        <v>10</v>
      </c>
      <c r="K20" s="1453"/>
      <c r="L20" s="1454">
        <f t="shared" si="3"/>
        <v>0</v>
      </c>
      <c r="M20" s="1453"/>
      <c r="N20" s="1454">
        <f t="shared" si="4"/>
        <v>0</v>
      </c>
      <c r="O20" s="1"/>
    </row>
    <row r="21" spans="1:15">
      <c r="A21" s="182" t="s">
        <v>45</v>
      </c>
      <c r="B21" s="1131" t="s">
        <v>390</v>
      </c>
      <c r="C21" s="1454">
        <f t="shared" si="0"/>
        <v>12</v>
      </c>
      <c r="D21" s="1134">
        <v>4</v>
      </c>
      <c r="E21" s="1450" t="s">
        <v>932</v>
      </c>
      <c r="F21" s="1448">
        <v>48</v>
      </c>
      <c r="G21" s="1134"/>
      <c r="H21" s="1454">
        <f t="shared" si="1"/>
        <v>0</v>
      </c>
      <c r="I21" s="1134">
        <v>4</v>
      </c>
      <c r="J21" s="1454">
        <f t="shared" si="2"/>
        <v>48</v>
      </c>
      <c r="K21" s="1134"/>
      <c r="L21" s="1454">
        <f t="shared" si="3"/>
        <v>0</v>
      </c>
      <c r="M21" s="1134"/>
      <c r="N21" s="1454">
        <f t="shared" si="4"/>
        <v>0</v>
      </c>
      <c r="O21" s="1"/>
    </row>
    <row r="22" spans="1:15">
      <c r="A22" s="182" t="s">
        <v>46</v>
      </c>
      <c r="B22" s="1131" t="s">
        <v>551</v>
      </c>
      <c r="C22" s="1454">
        <f t="shared" si="0"/>
        <v>65</v>
      </c>
      <c r="D22" s="1134">
        <v>2</v>
      </c>
      <c r="E22" s="1450" t="s">
        <v>134</v>
      </c>
      <c r="F22" s="1448">
        <v>130</v>
      </c>
      <c r="G22" s="1134">
        <v>1</v>
      </c>
      <c r="H22" s="1454">
        <f t="shared" si="1"/>
        <v>65</v>
      </c>
      <c r="I22" s="1134"/>
      <c r="J22" s="1454">
        <f t="shared" si="2"/>
        <v>0</v>
      </c>
      <c r="K22" s="1134"/>
      <c r="L22" s="1454">
        <f t="shared" si="3"/>
        <v>0</v>
      </c>
      <c r="M22" s="1134">
        <v>1</v>
      </c>
      <c r="N22" s="1454">
        <f t="shared" si="4"/>
        <v>65</v>
      </c>
      <c r="O22" s="1"/>
    </row>
    <row r="23" spans="1:15">
      <c r="A23" s="182" t="s">
        <v>48</v>
      </c>
      <c r="B23" s="1131" t="s">
        <v>738</v>
      </c>
      <c r="C23" s="1454">
        <f t="shared" si="0"/>
        <v>50</v>
      </c>
      <c r="D23" s="1134">
        <v>1</v>
      </c>
      <c r="E23" s="1450" t="s">
        <v>542</v>
      </c>
      <c r="F23" s="1448">
        <v>50</v>
      </c>
      <c r="G23" s="1134"/>
      <c r="H23" s="1454">
        <f t="shared" si="1"/>
        <v>0</v>
      </c>
      <c r="I23" s="1134">
        <v>1</v>
      </c>
      <c r="J23" s="1454">
        <f t="shared" si="2"/>
        <v>50</v>
      </c>
      <c r="K23" s="1134"/>
      <c r="L23" s="1454">
        <f t="shared" si="3"/>
        <v>0</v>
      </c>
      <c r="M23" s="1134"/>
      <c r="N23" s="1454">
        <f t="shared" si="4"/>
        <v>0</v>
      </c>
      <c r="O23" s="1"/>
    </row>
    <row r="24" spans="1:15">
      <c r="A24" s="182" t="s">
        <v>50</v>
      </c>
      <c r="B24" s="1131" t="s">
        <v>1252</v>
      </c>
      <c r="C24" s="1454">
        <f t="shared" si="0"/>
        <v>15</v>
      </c>
      <c r="D24" s="1134">
        <v>2</v>
      </c>
      <c r="E24" s="1450" t="s">
        <v>932</v>
      </c>
      <c r="F24" s="1448">
        <v>30</v>
      </c>
      <c r="G24" s="1134">
        <v>1</v>
      </c>
      <c r="H24" s="1454">
        <f t="shared" si="1"/>
        <v>15</v>
      </c>
      <c r="I24" s="1134">
        <v>1</v>
      </c>
      <c r="J24" s="1454">
        <f t="shared" si="2"/>
        <v>15</v>
      </c>
      <c r="K24" s="1134"/>
      <c r="L24" s="1454">
        <f t="shared" si="3"/>
        <v>0</v>
      </c>
      <c r="M24" s="1134"/>
      <c r="N24" s="1454">
        <f t="shared" si="4"/>
        <v>0</v>
      </c>
      <c r="O24" s="1"/>
    </row>
    <row r="25" spans="1:15">
      <c r="A25" s="182" t="s">
        <v>52</v>
      </c>
      <c r="B25" s="1131" t="s">
        <v>565</v>
      </c>
      <c r="C25" s="1454">
        <f t="shared" si="0"/>
        <v>35</v>
      </c>
      <c r="D25" s="1134">
        <v>1</v>
      </c>
      <c r="E25" s="1450" t="s">
        <v>161</v>
      </c>
      <c r="F25" s="1448">
        <v>35</v>
      </c>
      <c r="G25" s="1134"/>
      <c r="H25" s="1454">
        <f t="shared" si="1"/>
        <v>0</v>
      </c>
      <c r="I25" s="1134">
        <v>1</v>
      </c>
      <c r="J25" s="1454">
        <f t="shared" si="2"/>
        <v>35</v>
      </c>
      <c r="K25" s="1134"/>
      <c r="L25" s="1454">
        <f t="shared" si="3"/>
        <v>0</v>
      </c>
      <c r="M25" s="1134"/>
      <c r="N25" s="1454">
        <f t="shared" si="4"/>
        <v>0</v>
      </c>
      <c r="O25" s="1"/>
    </row>
    <row r="26" spans="1:15">
      <c r="A26" s="182" t="s">
        <v>55</v>
      </c>
      <c r="B26" s="1131" t="s">
        <v>423</v>
      </c>
      <c r="C26" s="1454">
        <f t="shared" si="0"/>
        <v>40</v>
      </c>
      <c r="D26" s="1134">
        <v>7</v>
      </c>
      <c r="E26" s="1450" t="s">
        <v>13</v>
      </c>
      <c r="F26" s="1448">
        <v>280</v>
      </c>
      <c r="G26" s="1134">
        <v>4</v>
      </c>
      <c r="H26" s="1454">
        <f t="shared" si="1"/>
        <v>160</v>
      </c>
      <c r="I26" s="1134">
        <v>2</v>
      </c>
      <c r="J26" s="1454">
        <f t="shared" si="2"/>
        <v>80</v>
      </c>
      <c r="K26" s="1134">
        <v>1</v>
      </c>
      <c r="L26" s="1454">
        <f t="shared" si="3"/>
        <v>40</v>
      </c>
      <c r="M26" s="1134"/>
      <c r="N26" s="1454">
        <f t="shared" si="4"/>
        <v>0</v>
      </c>
      <c r="O26" s="1"/>
    </row>
    <row r="27" spans="1:15">
      <c r="A27" s="182" t="s">
        <v>56</v>
      </c>
      <c r="B27" s="1131" t="s">
        <v>418</v>
      </c>
      <c r="C27" s="1454">
        <f t="shared" si="0"/>
        <v>7</v>
      </c>
      <c r="D27" s="1134">
        <v>1</v>
      </c>
      <c r="E27" s="1450" t="s">
        <v>542</v>
      </c>
      <c r="F27" s="1448">
        <v>7</v>
      </c>
      <c r="G27" s="1134">
        <v>1</v>
      </c>
      <c r="H27" s="1454">
        <f t="shared" si="1"/>
        <v>7</v>
      </c>
      <c r="I27" s="1134"/>
      <c r="J27" s="1454">
        <f t="shared" si="2"/>
        <v>0</v>
      </c>
      <c r="K27" s="1134"/>
      <c r="L27" s="1454">
        <f t="shared" si="3"/>
        <v>0</v>
      </c>
      <c r="M27" s="1134"/>
      <c r="N27" s="1454">
        <f t="shared" si="4"/>
        <v>0</v>
      </c>
      <c r="O27" s="1"/>
    </row>
    <row r="28" spans="1:15" s="1272" customFormat="1">
      <c r="A28" s="182" t="s">
        <v>57</v>
      </c>
      <c r="B28" s="1131" t="s">
        <v>408</v>
      </c>
      <c r="C28" s="1454">
        <f t="shared" si="0"/>
        <v>35</v>
      </c>
      <c r="D28" s="1134">
        <v>1</v>
      </c>
      <c r="E28" s="1450" t="s">
        <v>161</v>
      </c>
      <c r="F28" s="1448">
        <v>35</v>
      </c>
      <c r="G28" s="1134">
        <v>1</v>
      </c>
      <c r="H28" s="1454">
        <f t="shared" si="1"/>
        <v>35</v>
      </c>
      <c r="I28" s="1134"/>
      <c r="J28" s="1454">
        <f t="shared" si="2"/>
        <v>0</v>
      </c>
      <c r="K28" s="1134"/>
      <c r="L28" s="1454">
        <f t="shared" si="3"/>
        <v>0</v>
      </c>
      <c r="M28" s="1134"/>
      <c r="N28" s="1454">
        <f t="shared" si="4"/>
        <v>0</v>
      </c>
    </row>
    <row r="29" spans="1:15" s="1272" customFormat="1">
      <c r="A29" s="182" t="s">
        <v>58</v>
      </c>
      <c r="B29" s="1131" t="s">
        <v>917</v>
      </c>
      <c r="C29" s="1454">
        <f t="shared" si="0"/>
        <v>350</v>
      </c>
      <c r="D29" s="1134">
        <v>1</v>
      </c>
      <c r="E29" s="1450" t="s">
        <v>542</v>
      </c>
      <c r="F29" s="1448">
        <v>350</v>
      </c>
      <c r="G29" s="1134">
        <v>1</v>
      </c>
      <c r="H29" s="1454">
        <f t="shared" si="1"/>
        <v>350</v>
      </c>
      <c r="I29" s="1134"/>
      <c r="J29" s="1454">
        <f t="shared" si="2"/>
        <v>0</v>
      </c>
      <c r="K29" s="1134"/>
      <c r="L29" s="1454">
        <f t="shared" si="3"/>
        <v>0</v>
      </c>
      <c r="M29" s="1134"/>
      <c r="N29" s="1454">
        <f t="shared" si="4"/>
        <v>0</v>
      </c>
    </row>
    <row r="30" spans="1:15" s="1272" customFormat="1">
      <c r="A30" s="182" t="s">
        <v>59</v>
      </c>
      <c r="B30" s="1131" t="s">
        <v>1450</v>
      </c>
      <c r="C30" s="1454">
        <f t="shared" si="0"/>
        <v>50</v>
      </c>
      <c r="D30" s="1134">
        <v>4</v>
      </c>
      <c r="E30" s="1450" t="s">
        <v>13</v>
      </c>
      <c r="F30" s="1448">
        <v>200</v>
      </c>
      <c r="G30" s="1134"/>
      <c r="H30" s="1454">
        <f t="shared" si="1"/>
        <v>0</v>
      </c>
      <c r="I30" s="1134">
        <v>2</v>
      </c>
      <c r="J30" s="1454">
        <f t="shared" si="2"/>
        <v>100</v>
      </c>
      <c r="K30" s="1134"/>
      <c r="L30" s="1454">
        <f t="shared" si="3"/>
        <v>0</v>
      </c>
      <c r="M30" s="1134">
        <v>2</v>
      </c>
      <c r="N30" s="1454">
        <f t="shared" si="4"/>
        <v>100</v>
      </c>
    </row>
    <row r="31" spans="1:15" s="1272" customFormat="1">
      <c r="A31" s="182" t="s">
        <v>60</v>
      </c>
      <c r="B31" s="1131" t="s">
        <v>719</v>
      </c>
      <c r="C31" s="1454">
        <f t="shared" si="0"/>
        <v>200</v>
      </c>
      <c r="D31" s="1134">
        <v>1</v>
      </c>
      <c r="E31" s="1450" t="s">
        <v>1440</v>
      </c>
      <c r="F31" s="1448">
        <v>200</v>
      </c>
      <c r="G31" s="1134"/>
      <c r="H31" s="1454">
        <f t="shared" si="1"/>
        <v>0</v>
      </c>
      <c r="I31" s="1134"/>
      <c r="J31" s="1454">
        <f t="shared" si="2"/>
        <v>0</v>
      </c>
      <c r="K31" s="1134">
        <v>1</v>
      </c>
      <c r="L31" s="1454">
        <f t="shared" si="3"/>
        <v>200</v>
      </c>
      <c r="M31" s="1134"/>
      <c r="N31" s="1454">
        <f t="shared" si="4"/>
        <v>0</v>
      </c>
    </row>
    <row r="32" spans="1:15" s="1272" customFormat="1">
      <c r="A32" s="182" t="s">
        <v>61</v>
      </c>
      <c r="B32" s="1131" t="s">
        <v>1451</v>
      </c>
      <c r="C32" s="1454">
        <f t="shared" si="0"/>
        <v>5</v>
      </c>
      <c r="D32" s="1134">
        <v>2</v>
      </c>
      <c r="E32" s="1450" t="s">
        <v>932</v>
      </c>
      <c r="F32" s="1448">
        <v>10</v>
      </c>
      <c r="G32" s="1134"/>
      <c r="H32" s="1454">
        <f t="shared" si="1"/>
        <v>0</v>
      </c>
      <c r="I32" s="1134">
        <v>2</v>
      </c>
      <c r="J32" s="1454">
        <f t="shared" si="2"/>
        <v>10</v>
      </c>
      <c r="K32" s="1134"/>
      <c r="L32" s="1454">
        <f t="shared" si="3"/>
        <v>0</v>
      </c>
      <c r="M32" s="1134"/>
      <c r="N32" s="1454">
        <f t="shared" si="4"/>
        <v>0</v>
      </c>
    </row>
    <row r="33" spans="1:15" s="1272" customFormat="1">
      <c r="A33" s="182" t="s">
        <v>63</v>
      </c>
      <c r="B33" s="1131" t="s">
        <v>432</v>
      </c>
      <c r="C33" s="1454">
        <f t="shared" si="0"/>
        <v>50</v>
      </c>
      <c r="D33" s="1134">
        <v>2</v>
      </c>
      <c r="E33" s="1450" t="s">
        <v>932</v>
      </c>
      <c r="F33" s="1448">
        <v>100</v>
      </c>
      <c r="G33" s="1134"/>
      <c r="H33" s="1454">
        <f t="shared" si="1"/>
        <v>0</v>
      </c>
      <c r="I33" s="1134">
        <v>2</v>
      </c>
      <c r="J33" s="1454">
        <f t="shared" si="2"/>
        <v>100</v>
      </c>
      <c r="K33" s="1134"/>
      <c r="L33" s="1454">
        <f t="shared" si="3"/>
        <v>0</v>
      </c>
      <c r="M33" s="1134"/>
      <c r="N33" s="1454">
        <f t="shared" si="4"/>
        <v>0</v>
      </c>
    </row>
    <row r="34" spans="1:15" s="1272" customFormat="1">
      <c r="A34" s="182" t="s">
        <v>68</v>
      </c>
      <c r="B34" s="1131" t="s">
        <v>1139</v>
      </c>
      <c r="C34" s="1454">
        <f t="shared" si="0"/>
        <v>35</v>
      </c>
      <c r="D34" s="1134">
        <v>2</v>
      </c>
      <c r="E34" s="1450" t="s">
        <v>932</v>
      </c>
      <c r="F34" s="1448">
        <v>70</v>
      </c>
      <c r="G34" s="1134"/>
      <c r="H34" s="1454">
        <f t="shared" si="1"/>
        <v>0</v>
      </c>
      <c r="I34" s="1134">
        <v>2</v>
      </c>
      <c r="J34" s="1454">
        <f t="shared" si="2"/>
        <v>70</v>
      </c>
      <c r="K34" s="1134"/>
      <c r="L34" s="1454">
        <f t="shared" si="3"/>
        <v>0</v>
      </c>
      <c r="M34" s="1134"/>
      <c r="N34" s="1454">
        <f t="shared" si="4"/>
        <v>0</v>
      </c>
    </row>
    <row r="35" spans="1:15">
      <c r="A35" s="182" t="s">
        <v>69</v>
      </c>
      <c r="B35" s="1447" t="s">
        <v>665</v>
      </c>
      <c r="C35" s="1454">
        <f t="shared" si="0"/>
        <v>18</v>
      </c>
      <c r="D35" s="1453">
        <v>3</v>
      </c>
      <c r="E35" s="1451" t="s">
        <v>1454</v>
      </c>
      <c r="F35" s="1449">
        <v>54</v>
      </c>
      <c r="G35" s="1134">
        <v>3</v>
      </c>
      <c r="H35" s="1454">
        <f t="shared" si="1"/>
        <v>54</v>
      </c>
      <c r="I35" s="1453"/>
      <c r="J35" s="1454">
        <f t="shared" si="2"/>
        <v>0</v>
      </c>
      <c r="K35" s="1453"/>
      <c r="L35" s="1454">
        <f t="shared" si="3"/>
        <v>0</v>
      </c>
      <c r="M35" s="1453"/>
      <c r="N35" s="1454">
        <f t="shared" si="4"/>
        <v>0</v>
      </c>
      <c r="O35" s="1"/>
    </row>
    <row r="36" spans="1:15" s="1272" customFormat="1">
      <c r="A36" s="182" t="s">
        <v>70</v>
      </c>
      <c r="B36" s="1447" t="s">
        <v>480</v>
      </c>
      <c r="C36" s="1454">
        <f t="shared" si="0"/>
        <v>300</v>
      </c>
      <c r="D36" s="1453">
        <v>1</v>
      </c>
      <c r="E36" s="1451" t="s">
        <v>542</v>
      </c>
      <c r="F36" s="1449">
        <v>300</v>
      </c>
      <c r="G36" s="1134">
        <v>1</v>
      </c>
      <c r="H36" s="1454">
        <f t="shared" si="1"/>
        <v>300</v>
      </c>
      <c r="I36" s="1453"/>
      <c r="J36" s="1454">
        <f t="shared" si="2"/>
        <v>0</v>
      </c>
      <c r="K36" s="1453"/>
      <c r="L36" s="1454">
        <f t="shared" si="3"/>
        <v>0</v>
      </c>
      <c r="M36" s="1453"/>
      <c r="N36" s="1454">
        <f t="shared" si="4"/>
        <v>0</v>
      </c>
    </row>
    <row r="37" spans="1:15" s="1272" customFormat="1">
      <c r="A37" s="182" t="s">
        <v>71</v>
      </c>
      <c r="B37" s="1447" t="s">
        <v>1452</v>
      </c>
      <c r="C37" s="1454">
        <f t="shared" si="0"/>
        <v>11</v>
      </c>
      <c r="D37" s="1453">
        <v>1</v>
      </c>
      <c r="E37" s="1451" t="s">
        <v>542</v>
      </c>
      <c r="F37" s="1449">
        <v>11</v>
      </c>
      <c r="G37" s="1134">
        <v>1</v>
      </c>
      <c r="H37" s="1454">
        <f t="shared" si="1"/>
        <v>11</v>
      </c>
      <c r="I37" s="1453"/>
      <c r="J37" s="1454">
        <f t="shared" si="2"/>
        <v>0</v>
      </c>
      <c r="K37" s="1453"/>
      <c r="L37" s="1454">
        <f t="shared" si="3"/>
        <v>0</v>
      </c>
      <c r="M37" s="1453"/>
      <c r="N37" s="1454">
        <f t="shared" si="4"/>
        <v>0</v>
      </c>
    </row>
    <row r="38" spans="1:15">
      <c r="A38" s="182"/>
      <c r="B38" s="179"/>
      <c r="C38" s="178"/>
      <c r="D38" s="6"/>
      <c r="E38" s="6"/>
      <c r="F38" s="180"/>
      <c r="G38" s="180"/>
      <c r="H38" s="180"/>
      <c r="I38" s="180"/>
      <c r="J38" s="180"/>
      <c r="K38" s="1134"/>
      <c r="L38" s="180"/>
      <c r="M38" s="180"/>
      <c r="N38" s="180"/>
      <c r="O38" s="1"/>
    </row>
    <row r="39" spans="1:15">
      <c r="A39" s="14" t="s">
        <v>16</v>
      </c>
      <c r="B39" s="7"/>
      <c r="C39" s="7"/>
      <c r="D39" s="7"/>
      <c r="E39" s="7"/>
      <c r="F39" s="180">
        <f>SUM(F11:F38)</f>
        <v>16000</v>
      </c>
      <c r="G39" s="14"/>
      <c r="H39" s="180">
        <f>SUM(H11:H38)</f>
        <v>8362</v>
      </c>
      <c r="I39" s="7"/>
      <c r="J39" s="180">
        <f>SUM(J11:J38)</f>
        <v>5253</v>
      </c>
      <c r="K39" s="1134"/>
      <c r="L39" s="180">
        <f>SUM(L11:L38)</f>
        <v>2160</v>
      </c>
      <c r="M39" s="7"/>
      <c r="N39" s="180">
        <f>SUM(N11:N38)</f>
        <v>225</v>
      </c>
      <c r="O39" s="1"/>
    </row>
    <row r="40" spans="1:15">
      <c r="A40" s="21"/>
      <c r="B40" s="181" t="s">
        <v>152</v>
      </c>
      <c r="C40" s="181"/>
      <c r="D40" s="181"/>
      <c r="E40" s="181"/>
      <c r="F40" s="181"/>
      <c r="G40" s="181"/>
      <c r="H40" s="181"/>
      <c r="I40" s="181"/>
      <c r="J40" s="3"/>
      <c r="K40" s="3"/>
      <c r="L40" s="3"/>
      <c r="M40" s="3"/>
      <c r="N40" s="22"/>
      <c r="O40" s="1"/>
    </row>
    <row r="41" spans="1:15">
      <c r="A41" s="21"/>
      <c r="B41" s="181"/>
      <c r="C41" s="181"/>
      <c r="D41" s="181"/>
      <c r="E41" s="181"/>
      <c r="F41" s="181"/>
      <c r="G41" s="181"/>
      <c r="H41" s="181"/>
      <c r="I41" s="181"/>
      <c r="J41" s="3"/>
      <c r="K41" s="3"/>
      <c r="L41" s="3"/>
      <c r="M41" s="3"/>
      <c r="N41" s="22"/>
      <c r="O41" s="1"/>
    </row>
    <row r="42" spans="1:15" s="1" customFormat="1">
      <c r="A42" s="21"/>
      <c r="B42" s="181"/>
      <c r="C42" s="181"/>
      <c r="D42" s="181"/>
      <c r="E42" s="181"/>
      <c r="F42" s="181"/>
      <c r="G42" s="181"/>
      <c r="H42" s="3" t="s">
        <v>65</v>
      </c>
      <c r="I42" s="181"/>
      <c r="J42" s="3"/>
      <c r="K42" s="3"/>
      <c r="L42" s="3"/>
      <c r="M42" s="3"/>
      <c r="N42" s="22"/>
    </row>
    <row r="43" spans="1:15" s="1" customFormat="1">
      <c r="A43" s="21"/>
      <c r="B43" s="181"/>
      <c r="C43" s="181"/>
      <c r="D43" s="181"/>
      <c r="E43" s="181"/>
      <c r="F43" s="181"/>
      <c r="G43" s="181"/>
      <c r="H43" s="181"/>
      <c r="I43" s="181"/>
      <c r="J43" s="3"/>
      <c r="K43" s="3"/>
      <c r="L43" s="3"/>
      <c r="M43" s="3"/>
      <c r="N43" s="22"/>
    </row>
    <row r="44" spans="1:15">
      <c r="A44" s="21"/>
      <c r="B44" s="3"/>
      <c r="C44" s="3"/>
      <c r="D44" s="3"/>
      <c r="E44" s="3"/>
      <c r="F44" s="3"/>
      <c r="G44" s="3"/>
      <c r="H44" s="3"/>
      <c r="I44" s="3"/>
      <c r="J44" s="1693" t="s">
        <v>898</v>
      </c>
      <c r="K44" s="1693"/>
      <c r="L44" s="1693"/>
      <c r="M44" s="3"/>
      <c r="N44" s="22"/>
      <c r="O44" s="1"/>
    </row>
    <row r="45" spans="1:15">
      <c r="A45" s="17"/>
      <c r="B45" s="2"/>
      <c r="C45" s="2"/>
      <c r="D45" s="2"/>
      <c r="E45" s="2"/>
      <c r="F45" s="2"/>
      <c r="G45" s="2"/>
      <c r="H45" s="2"/>
      <c r="I45" s="2"/>
      <c r="J45" s="1687" t="s">
        <v>1497</v>
      </c>
      <c r="K45" s="1687"/>
      <c r="L45" s="1687"/>
      <c r="M45" s="2"/>
      <c r="N45" s="18"/>
      <c r="O45" s="1"/>
    </row>
    <row r="52" spans="1:14">
      <c r="A52" s="277" t="s">
        <v>18</v>
      </c>
      <c r="B52" s="1"/>
      <c r="C52" s="1"/>
      <c r="D52" s="1"/>
      <c r="F52" s="1"/>
      <c r="G52" s="1"/>
      <c r="H52" s="1"/>
      <c r="I52" s="1"/>
      <c r="J52" s="1"/>
      <c r="K52" s="1"/>
      <c r="L52" s="1"/>
      <c r="M52" s="1"/>
      <c r="N52" s="1"/>
    </row>
    <row r="53" spans="1:14" ht="18">
      <c r="A53" s="1668" t="s">
        <v>19</v>
      </c>
      <c r="B53" s="1668"/>
      <c r="C53" s="1668"/>
      <c r="D53" s="1668"/>
      <c r="E53" s="1668"/>
      <c r="F53" s="1668"/>
      <c r="G53" s="1668"/>
      <c r="H53" s="1668"/>
      <c r="I53" s="1668"/>
      <c r="J53" s="1668"/>
      <c r="K53" s="1668"/>
      <c r="L53" s="1668"/>
      <c r="M53" s="1668"/>
      <c r="N53" s="1668"/>
    </row>
    <row r="54" spans="1:14">
      <c r="A54" s="1701" t="s">
        <v>20</v>
      </c>
      <c r="B54" s="1701"/>
      <c r="C54" s="1701"/>
      <c r="D54" s="1701"/>
      <c r="E54" s="1701"/>
      <c r="F54" s="1701"/>
      <c r="G54" s="1701"/>
      <c r="H54" s="1701"/>
      <c r="I54" s="1701"/>
      <c r="J54" s="1701"/>
      <c r="K54" s="1701"/>
      <c r="L54" s="1701"/>
      <c r="M54" s="1701"/>
      <c r="N54" s="1701"/>
    </row>
    <row r="55" spans="1:14">
      <c r="A55" s="1"/>
      <c r="B55" s="1"/>
      <c r="C55" s="1"/>
      <c r="D55" s="1"/>
      <c r="F55" s="1"/>
      <c r="G55" s="1"/>
      <c r="H55" s="1"/>
      <c r="I55" s="1"/>
      <c r="J55" s="1"/>
      <c r="K55" s="1"/>
      <c r="L55" s="1"/>
      <c r="M55" s="1"/>
      <c r="N55" s="1"/>
    </row>
    <row r="56" spans="1:14" s="1272" customFormat="1">
      <c r="A56" s="1272" t="s">
        <v>1039</v>
      </c>
    </row>
    <row r="57" spans="1:14" s="1272" customFormat="1">
      <c r="A57" s="13" t="s">
        <v>150</v>
      </c>
      <c r="B57" s="13"/>
      <c r="C57" s="13"/>
      <c r="D57" s="13"/>
      <c r="E57" s="1452"/>
      <c r="F57" s="31" t="s">
        <v>1</v>
      </c>
      <c r="G57" s="24"/>
      <c r="H57" s="24"/>
      <c r="I57" s="24"/>
      <c r="J57" s="32"/>
      <c r="K57" s="31" t="s">
        <v>151</v>
      </c>
      <c r="L57" s="24"/>
      <c r="M57" s="24"/>
      <c r="N57" s="32"/>
    </row>
    <row r="58" spans="1:14" s="1272" customFormat="1">
      <c r="A58" s="177" t="s">
        <v>1441</v>
      </c>
      <c r="B58" s="177"/>
      <c r="C58" s="177"/>
      <c r="D58" s="177"/>
      <c r="E58" s="177"/>
      <c r="F58" s="14" t="s">
        <v>2</v>
      </c>
      <c r="G58" s="1688" t="s">
        <v>3</v>
      </c>
      <c r="H58" s="1689"/>
      <c r="I58" s="1688" t="s">
        <v>4</v>
      </c>
      <c r="J58" s="1689"/>
      <c r="K58" s="1690" t="s">
        <v>5</v>
      </c>
      <c r="L58" s="1691"/>
      <c r="M58" s="1691"/>
      <c r="N58" s="1692"/>
    </row>
    <row r="59" spans="1:14">
      <c r="A59" s="1698" t="s">
        <v>128</v>
      </c>
      <c r="B59" s="1698" t="s">
        <v>6</v>
      </c>
      <c r="C59" s="1698" t="s">
        <v>7</v>
      </c>
      <c r="D59" s="1702" t="s">
        <v>28</v>
      </c>
      <c r="E59" s="1703"/>
      <c r="F59" s="1698" t="s">
        <v>8</v>
      </c>
      <c r="G59" s="1688" t="s">
        <v>27</v>
      </c>
      <c r="H59" s="1694"/>
      <c r="I59" s="1694"/>
      <c r="J59" s="1694"/>
      <c r="K59" s="1694"/>
      <c r="L59" s="1694"/>
      <c r="M59" s="1694"/>
      <c r="N59" s="1689"/>
    </row>
    <row r="60" spans="1:14">
      <c r="A60" s="1699"/>
      <c r="B60" s="1699"/>
      <c r="C60" s="1699"/>
      <c r="D60" s="1704"/>
      <c r="E60" s="1705"/>
      <c r="F60" s="1699"/>
      <c r="G60" s="1688" t="s">
        <v>130</v>
      </c>
      <c r="H60" s="1689"/>
      <c r="I60" s="1688" t="s">
        <v>30</v>
      </c>
      <c r="J60" s="1689"/>
      <c r="K60" s="1688" t="s">
        <v>31</v>
      </c>
      <c r="L60" s="1689"/>
      <c r="M60" s="1688" t="s">
        <v>32</v>
      </c>
      <c r="N60" s="1689"/>
    </row>
    <row r="61" spans="1:14">
      <c r="A61" s="1700"/>
      <c r="B61" s="1700"/>
      <c r="C61" s="1700"/>
      <c r="D61" s="1706"/>
      <c r="E61" s="1707"/>
      <c r="F61" s="1700"/>
      <c r="G61" s="589" t="s">
        <v>9</v>
      </c>
      <c r="H61" s="589" t="s">
        <v>10</v>
      </c>
      <c r="I61" s="589" t="s">
        <v>9</v>
      </c>
      <c r="J61" s="589" t="s">
        <v>10</v>
      </c>
      <c r="K61" s="589" t="s">
        <v>9</v>
      </c>
      <c r="L61" s="589" t="s">
        <v>10</v>
      </c>
      <c r="M61" s="589" t="s">
        <v>9</v>
      </c>
      <c r="N61" s="589" t="s">
        <v>10</v>
      </c>
    </row>
    <row r="62" spans="1:14">
      <c r="A62" s="6"/>
      <c r="B62" s="1455" t="s">
        <v>530</v>
      </c>
      <c r="C62" s="1154"/>
      <c r="D62" s="1458"/>
      <c r="E62" s="1457"/>
      <c r="F62" s="1459"/>
      <c r="G62" s="7"/>
      <c r="H62" s="7"/>
      <c r="I62" s="7"/>
      <c r="J62" s="7"/>
      <c r="K62" s="7"/>
      <c r="L62" s="7"/>
      <c r="M62" s="7"/>
      <c r="N62" s="7"/>
    </row>
    <row r="63" spans="1:14">
      <c r="A63" s="7"/>
      <c r="B63" s="1456" t="s">
        <v>1455</v>
      </c>
      <c r="C63" s="1154">
        <f>F63/D63</f>
        <v>1500</v>
      </c>
      <c r="D63" s="1460">
        <v>2</v>
      </c>
      <c r="E63" s="1461" t="s">
        <v>1456</v>
      </c>
      <c r="F63" s="1459">
        <v>3000</v>
      </c>
      <c r="G63" s="1134">
        <v>2</v>
      </c>
      <c r="H63" s="1462">
        <f>C63*G63</f>
        <v>3000</v>
      </c>
      <c r="I63" s="7"/>
      <c r="J63" s="7"/>
      <c r="K63" s="7"/>
      <c r="L63" s="7"/>
      <c r="M63" s="7"/>
      <c r="N63" s="7"/>
    </row>
    <row r="64" spans="1:14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</row>
    <row r="65" spans="1:14">
      <c r="A65" s="7"/>
      <c r="B65" s="7"/>
      <c r="C65" s="7"/>
      <c r="D65" s="7"/>
      <c r="E65" s="7"/>
      <c r="F65" s="7"/>
      <c r="G65" s="599"/>
      <c r="H65" s="7"/>
      <c r="I65" s="7"/>
      <c r="J65" s="7"/>
      <c r="K65" s="7"/>
      <c r="L65" s="7"/>
      <c r="M65" s="7"/>
      <c r="N65" s="7"/>
    </row>
    <row r="66" spans="1:14">
      <c r="A66" s="3"/>
      <c r="B66" s="3"/>
      <c r="C66" s="3"/>
      <c r="D66" s="3"/>
      <c r="E66" s="3"/>
      <c r="F66" s="3"/>
      <c r="G66" s="599"/>
      <c r="H66" s="7"/>
      <c r="I66" s="7"/>
      <c r="J66" s="7"/>
      <c r="K66" s="7"/>
      <c r="L66" s="7"/>
      <c r="M66" s="7"/>
      <c r="N66" s="7"/>
    </row>
    <row r="67" spans="1:14">
      <c r="A67" s="283" t="s">
        <v>16</v>
      </c>
      <c r="B67" s="177"/>
      <c r="C67" s="284"/>
      <c r="D67" s="177"/>
      <c r="E67" s="177"/>
      <c r="F67" s="284">
        <f>SUM(F63:F66)</f>
        <v>3000</v>
      </c>
      <c r="G67" s="14"/>
      <c r="H67" s="15">
        <f>SUM(H63:H66)</f>
        <v>3000</v>
      </c>
      <c r="I67" s="14"/>
      <c r="J67" s="15"/>
      <c r="K67" s="7"/>
      <c r="L67" s="7"/>
      <c r="M67" s="7"/>
      <c r="N67" s="7"/>
    </row>
    <row r="68" spans="1:14">
      <c r="A68" s="23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20"/>
    </row>
    <row r="69" spans="1:14">
      <c r="A69" s="285" t="s">
        <v>180</v>
      </c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22"/>
    </row>
    <row r="70" spans="1:14">
      <c r="A70" s="21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22"/>
    </row>
    <row r="71" spans="1:14" s="1" customFormat="1">
      <c r="A71" s="21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22"/>
    </row>
    <row r="72" spans="1:14" s="1" customFormat="1">
      <c r="A72" s="21"/>
      <c r="B72" s="3"/>
      <c r="C72" s="3"/>
      <c r="D72" s="3"/>
      <c r="E72" s="3"/>
      <c r="F72" s="3"/>
      <c r="G72" s="3"/>
      <c r="H72" s="3"/>
      <c r="I72" s="3"/>
      <c r="J72" s="3" t="s">
        <v>65</v>
      </c>
      <c r="K72" s="181"/>
      <c r="L72" s="3"/>
      <c r="M72" s="3"/>
      <c r="N72" s="3"/>
    </row>
    <row r="73" spans="1:14" s="1" customFormat="1">
      <c r="A73" s="21"/>
      <c r="B73" s="3"/>
      <c r="C73" s="3"/>
      <c r="D73" s="3"/>
      <c r="E73" s="3"/>
      <c r="F73" s="3"/>
      <c r="G73" s="3"/>
      <c r="H73" s="3"/>
      <c r="I73" s="3"/>
      <c r="J73" s="181"/>
      <c r="K73" s="181"/>
      <c r="L73" s="3"/>
      <c r="M73" s="3"/>
      <c r="N73" s="3"/>
    </row>
    <row r="74" spans="1:14" s="1" customFormat="1">
      <c r="A74" s="21"/>
      <c r="B74" s="3"/>
      <c r="C74" s="3"/>
      <c r="D74" s="3"/>
      <c r="E74" s="3"/>
      <c r="F74" s="3"/>
      <c r="G74" s="3"/>
      <c r="H74" s="3"/>
      <c r="I74" s="3"/>
      <c r="J74" s="3"/>
      <c r="K74" s="3"/>
      <c r="L74" s="1693" t="s">
        <v>898</v>
      </c>
      <c r="M74" s="1693"/>
      <c r="N74" s="1693"/>
    </row>
    <row r="75" spans="1:14">
      <c r="A75" s="21"/>
      <c r="B75" s="3"/>
      <c r="C75" s="3"/>
      <c r="D75" s="3"/>
      <c r="E75" s="3"/>
      <c r="F75" s="3"/>
      <c r="G75" s="3"/>
      <c r="H75" s="3"/>
      <c r="I75" s="3"/>
      <c r="J75" s="2"/>
      <c r="K75" s="2"/>
      <c r="L75" s="1687" t="s">
        <v>1497</v>
      </c>
      <c r="M75" s="1687"/>
      <c r="N75" s="1687"/>
    </row>
    <row r="76" spans="1:14">
      <c r="A76" s="17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18"/>
    </row>
  </sheetData>
  <mergeCells count="34">
    <mergeCell ref="A59:A61"/>
    <mergeCell ref="B59:B61"/>
    <mergeCell ref="C59:C61"/>
    <mergeCell ref="F59:F61"/>
    <mergeCell ref="A53:N53"/>
    <mergeCell ref="A54:N54"/>
    <mergeCell ref="D59:E61"/>
    <mergeCell ref="L74:N74"/>
    <mergeCell ref="G59:N59"/>
    <mergeCell ref="G60:H60"/>
    <mergeCell ref="I60:J60"/>
    <mergeCell ref="K60:L60"/>
    <mergeCell ref="M60:N60"/>
    <mergeCell ref="A8:A10"/>
    <mergeCell ref="B8:B10"/>
    <mergeCell ref="C8:C10"/>
    <mergeCell ref="F8:F10"/>
    <mergeCell ref="A2:N2"/>
    <mergeCell ref="A3:N3"/>
    <mergeCell ref="D8:E10"/>
    <mergeCell ref="L75:N75"/>
    <mergeCell ref="J45:L45"/>
    <mergeCell ref="G7:H7"/>
    <mergeCell ref="I7:J7"/>
    <mergeCell ref="K7:N7"/>
    <mergeCell ref="J44:L44"/>
    <mergeCell ref="G8:N8"/>
    <mergeCell ref="G9:H9"/>
    <mergeCell ref="I9:J9"/>
    <mergeCell ref="K9:L9"/>
    <mergeCell ref="M9:N9"/>
    <mergeCell ref="G58:H58"/>
    <mergeCell ref="I58:J58"/>
    <mergeCell ref="K58:N58"/>
  </mergeCells>
  <pageMargins left="0.7" right="0.7" top="0.75" bottom="0.75" header="0.3" footer="0.3"/>
  <pageSetup paperSize="5" scale="90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4"/>
  <sheetViews>
    <sheetView topLeftCell="A78" workbookViewId="0">
      <selection activeCell="L97" sqref="L97"/>
    </sheetView>
  </sheetViews>
  <sheetFormatPr defaultRowHeight="14.4"/>
  <cols>
    <col min="1" max="1" width="6.5546875" customWidth="1"/>
    <col min="2" max="2" width="18.5546875" customWidth="1"/>
    <col min="5" max="5" width="9.109375" style="1272"/>
    <col min="6" max="6" width="10.5546875" customWidth="1"/>
    <col min="8" max="8" width="12.44140625" customWidth="1"/>
    <col min="10" max="10" width="10.109375" customWidth="1"/>
    <col min="12" max="12" width="11.5546875" customWidth="1"/>
    <col min="14" max="14" width="11" customWidth="1"/>
  </cols>
  <sheetData>
    <row r="1" spans="1:15">
      <c r="A1" s="183" t="s">
        <v>154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</row>
    <row r="2" spans="1:15">
      <c r="A2" s="1708" t="s">
        <v>119</v>
      </c>
      <c r="B2" s="1708"/>
      <c r="C2" s="1708"/>
      <c r="D2" s="1708"/>
      <c r="E2" s="1708"/>
      <c r="F2" s="1708"/>
      <c r="G2" s="1708"/>
      <c r="H2" s="1708"/>
      <c r="I2" s="1708"/>
      <c r="J2" s="1708"/>
      <c r="K2" s="1708"/>
      <c r="L2" s="1708"/>
      <c r="M2" s="1708"/>
      <c r="N2" s="1708"/>
      <c r="O2" s="1708"/>
    </row>
    <row r="3" spans="1:15">
      <c r="A3" s="1709" t="s">
        <v>20</v>
      </c>
      <c r="B3" s="1709"/>
      <c r="C3" s="1709"/>
      <c r="D3" s="1709"/>
      <c r="E3" s="1709"/>
      <c r="F3" s="1709"/>
      <c r="G3" s="1709"/>
      <c r="H3" s="1709"/>
      <c r="I3" s="1709"/>
      <c r="J3" s="1709"/>
      <c r="K3" s="1709"/>
      <c r="L3" s="1709"/>
      <c r="M3" s="1709"/>
      <c r="N3" s="1709"/>
      <c r="O3" s="1709"/>
    </row>
    <row r="4" spans="1:15">
      <c r="A4" s="183" t="s">
        <v>1457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</row>
    <row r="5" spans="1:15">
      <c r="A5" s="183" t="s">
        <v>125</v>
      </c>
      <c r="B5" s="183"/>
      <c r="C5" s="183"/>
      <c r="D5" s="183"/>
      <c r="E5" s="183"/>
      <c r="F5" s="183" t="s">
        <v>155</v>
      </c>
      <c r="G5" s="183"/>
      <c r="H5" s="184">
        <v>21600</v>
      </c>
      <c r="I5" s="183"/>
      <c r="J5" s="183"/>
      <c r="K5" s="183" t="s">
        <v>156</v>
      </c>
      <c r="L5" s="183"/>
      <c r="M5" s="183"/>
      <c r="N5" s="183"/>
      <c r="O5" s="185"/>
    </row>
    <row r="6" spans="1:15" ht="15" thickBot="1">
      <c r="A6" s="186" t="s">
        <v>1458</v>
      </c>
      <c r="B6" s="187"/>
      <c r="C6" s="183"/>
      <c r="D6" s="183"/>
      <c r="E6" s="183"/>
      <c r="F6" s="188" t="s">
        <v>2</v>
      </c>
      <c r="G6" s="188" t="s">
        <v>3</v>
      </c>
      <c r="H6" s="183"/>
      <c r="I6" s="188" t="s">
        <v>4</v>
      </c>
      <c r="J6" s="183"/>
      <c r="K6" s="183" t="s">
        <v>5</v>
      </c>
      <c r="L6" s="183"/>
      <c r="M6" s="183"/>
      <c r="N6" s="183"/>
      <c r="O6" s="185"/>
    </row>
    <row r="7" spans="1:15">
      <c r="A7" s="1710" t="s">
        <v>128</v>
      </c>
      <c r="B7" s="143"/>
      <c r="C7" s="1713" t="s">
        <v>7</v>
      </c>
      <c r="D7" s="1720" t="s">
        <v>28</v>
      </c>
      <c r="E7" s="1721"/>
      <c r="F7" s="143"/>
      <c r="G7" s="1716" t="s">
        <v>157</v>
      </c>
      <c r="H7" s="1672"/>
      <c r="I7" s="1672"/>
      <c r="J7" s="1672"/>
      <c r="K7" s="1672"/>
      <c r="L7" s="1672"/>
      <c r="M7" s="1672"/>
      <c r="N7" s="1717"/>
      <c r="O7" s="1"/>
    </row>
    <row r="8" spans="1:15">
      <c r="A8" s="1711"/>
      <c r="B8" s="189" t="s">
        <v>158</v>
      </c>
      <c r="C8" s="1714"/>
      <c r="D8" s="1722"/>
      <c r="E8" s="1723"/>
      <c r="F8" s="189" t="s">
        <v>8</v>
      </c>
      <c r="G8" s="1718" t="s">
        <v>130</v>
      </c>
      <c r="H8" s="1719"/>
      <c r="I8" s="1718" t="s">
        <v>30</v>
      </c>
      <c r="J8" s="1719"/>
      <c r="K8" s="1718" t="s">
        <v>31</v>
      </c>
      <c r="L8" s="1719"/>
      <c r="M8" s="1718" t="s">
        <v>159</v>
      </c>
      <c r="N8" s="1726"/>
      <c r="O8" s="1"/>
    </row>
    <row r="9" spans="1:15" ht="15" thickBot="1">
      <c r="A9" s="1712"/>
      <c r="B9" s="190"/>
      <c r="C9" s="1715"/>
      <c r="D9" s="1724"/>
      <c r="E9" s="1725"/>
      <c r="F9" s="190"/>
      <c r="G9" s="191" t="s">
        <v>160</v>
      </c>
      <c r="H9" s="191" t="s">
        <v>10</v>
      </c>
      <c r="I9" s="191" t="s">
        <v>160</v>
      </c>
      <c r="J9" s="191" t="s">
        <v>10</v>
      </c>
      <c r="K9" s="191" t="s">
        <v>160</v>
      </c>
      <c r="L9" s="191" t="s">
        <v>10</v>
      </c>
      <c r="M9" s="191" t="s">
        <v>160</v>
      </c>
      <c r="N9" s="192" t="s">
        <v>10</v>
      </c>
      <c r="O9" s="1"/>
    </row>
    <row r="10" spans="1:15" ht="15" thickTop="1">
      <c r="A10" s="193">
        <v>1</v>
      </c>
      <c r="B10" s="1132" t="s">
        <v>724</v>
      </c>
      <c r="C10" s="1473">
        <f>F10/D10</f>
        <v>170</v>
      </c>
      <c r="D10" s="1227">
        <v>20</v>
      </c>
      <c r="E10" s="1227" t="s">
        <v>34</v>
      </c>
      <c r="F10" s="1234">
        <v>3400</v>
      </c>
      <c r="G10" s="1141">
        <v>5</v>
      </c>
      <c r="H10" s="1473">
        <f>C10*G10</f>
        <v>850</v>
      </c>
      <c r="I10" s="1134">
        <v>5</v>
      </c>
      <c r="J10" s="1473">
        <f>C10*I10</f>
        <v>850</v>
      </c>
      <c r="K10" s="1134">
        <v>5</v>
      </c>
      <c r="L10" s="1473">
        <f>C10*K10</f>
        <v>850</v>
      </c>
      <c r="M10" s="1167">
        <v>5</v>
      </c>
      <c r="N10" s="1474">
        <f>C10*M10</f>
        <v>850</v>
      </c>
      <c r="O10" s="1"/>
    </row>
    <row r="11" spans="1:15">
      <c r="A11" s="198">
        <v>2</v>
      </c>
      <c r="B11" s="1248" t="s">
        <v>725</v>
      </c>
      <c r="C11" s="1473">
        <f t="shared" ref="C11:C44" si="0">F11/D11</f>
        <v>190</v>
      </c>
      <c r="D11" s="1227">
        <v>20</v>
      </c>
      <c r="E11" s="1227" t="s">
        <v>34</v>
      </c>
      <c r="F11" s="1234">
        <v>3800</v>
      </c>
      <c r="G11" s="1141">
        <v>5</v>
      </c>
      <c r="H11" s="1473">
        <f t="shared" ref="H11:H44" si="1">C11*G11</f>
        <v>950</v>
      </c>
      <c r="I11" s="1141">
        <v>5</v>
      </c>
      <c r="J11" s="1473">
        <f t="shared" ref="J11:J44" si="2">C11*I11</f>
        <v>950</v>
      </c>
      <c r="K11" s="1134">
        <v>5</v>
      </c>
      <c r="L11" s="1473">
        <f t="shared" ref="L11:L44" si="3">C11*K11</f>
        <v>950</v>
      </c>
      <c r="M11" s="1167">
        <v>5</v>
      </c>
      <c r="N11" s="1474">
        <f t="shared" ref="N11:N44" si="4">C11*M11</f>
        <v>950</v>
      </c>
      <c r="O11" s="1"/>
    </row>
    <row r="12" spans="1:15">
      <c r="A12" s="193">
        <v>3</v>
      </c>
      <c r="B12" s="1248" t="s">
        <v>634</v>
      </c>
      <c r="C12" s="1473">
        <f t="shared" si="0"/>
        <v>65</v>
      </c>
      <c r="D12" s="1227">
        <v>1</v>
      </c>
      <c r="E12" s="1227" t="s">
        <v>161</v>
      </c>
      <c r="F12" s="1234">
        <v>65</v>
      </c>
      <c r="G12" s="1140"/>
      <c r="H12" s="1473">
        <f t="shared" si="1"/>
        <v>0</v>
      </c>
      <c r="I12" s="1134">
        <v>1</v>
      </c>
      <c r="J12" s="1473">
        <f t="shared" si="2"/>
        <v>65</v>
      </c>
      <c r="K12" s="1134"/>
      <c r="L12" s="1473">
        <f t="shared" si="3"/>
        <v>0</v>
      </c>
      <c r="M12" s="1167"/>
      <c r="N12" s="1474">
        <f t="shared" si="4"/>
        <v>0</v>
      </c>
      <c r="O12" s="1"/>
    </row>
    <row r="13" spans="1:15">
      <c r="A13" s="198">
        <v>4</v>
      </c>
      <c r="B13" s="1248" t="s">
        <v>552</v>
      </c>
      <c r="C13" s="1473">
        <f t="shared" si="0"/>
        <v>240</v>
      </c>
      <c r="D13" s="1227">
        <v>1</v>
      </c>
      <c r="E13" s="1227" t="s">
        <v>536</v>
      </c>
      <c r="F13" s="1234">
        <v>240</v>
      </c>
      <c r="G13" s="1141"/>
      <c r="H13" s="1473">
        <f t="shared" si="1"/>
        <v>0</v>
      </c>
      <c r="I13" s="1134">
        <v>1</v>
      </c>
      <c r="J13" s="1473">
        <f t="shared" si="2"/>
        <v>240</v>
      </c>
      <c r="K13" s="1134"/>
      <c r="L13" s="1473">
        <f t="shared" si="3"/>
        <v>0</v>
      </c>
      <c r="M13" s="1167"/>
      <c r="N13" s="1474">
        <f t="shared" si="4"/>
        <v>0</v>
      </c>
      <c r="O13" s="1"/>
    </row>
    <row r="14" spans="1:15">
      <c r="A14" s="193">
        <v>5</v>
      </c>
      <c r="B14" s="1248" t="s">
        <v>1461</v>
      </c>
      <c r="C14" s="1473">
        <f t="shared" si="0"/>
        <v>60</v>
      </c>
      <c r="D14" s="1227">
        <v>2</v>
      </c>
      <c r="E14" s="1227" t="s">
        <v>134</v>
      </c>
      <c r="F14" s="1234">
        <v>120</v>
      </c>
      <c r="G14" s="1141"/>
      <c r="H14" s="1473">
        <f t="shared" si="1"/>
        <v>0</v>
      </c>
      <c r="I14" s="1134">
        <v>1</v>
      </c>
      <c r="J14" s="1473">
        <f t="shared" si="2"/>
        <v>60</v>
      </c>
      <c r="K14" s="1134"/>
      <c r="L14" s="1473">
        <f t="shared" si="3"/>
        <v>0</v>
      </c>
      <c r="M14" s="1167">
        <v>1</v>
      </c>
      <c r="N14" s="1474">
        <f t="shared" si="4"/>
        <v>60</v>
      </c>
      <c r="O14" s="1"/>
    </row>
    <row r="15" spans="1:15">
      <c r="A15" s="198">
        <v>6</v>
      </c>
      <c r="B15" s="1248" t="s">
        <v>132</v>
      </c>
      <c r="C15" s="1473">
        <f t="shared" si="0"/>
        <v>4.5</v>
      </c>
      <c r="D15" s="1227">
        <v>20</v>
      </c>
      <c r="E15" s="1227" t="s">
        <v>13</v>
      </c>
      <c r="F15" s="1234">
        <v>90</v>
      </c>
      <c r="G15" s="1141">
        <v>5</v>
      </c>
      <c r="H15" s="1473">
        <f t="shared" si="1"/>
        <v>22.5</v>
      </c>
      <c r="I15" s="1134">
        <v>5</v>
      </c>
      <c r="J15" s="1473">
        <f t="shared" si="2"/>
        <v>22.5</v>
      </c>
      <c r="K15" s="1134">
        <v>5</v>
      </c>
      <c r="L15" s="1473">
        <f t="shared" si="3"/>
        <v>22.5</v>
      </c>
      <c r="M15" s="1167">
        <v>5</v>
      </c>
      <c r="N15" s="1474">
        <f t="shared" si="4"/>
        <v>22.5</v>
      </c>
      <c r="O15" s="1"/>
    </row>
    <row r="16" spans="1:15">
      <c r="A16" s="193">
        <v>7</v>
      </c>
      <c r="B16" s="1248" t="s">
        <v>849</v>
      </c>
      <c r="C16" s="1473">
        <f t="shared" si="0"/>
        <v>3</v>
      </c>
      <c r="D16" s="1227">
        <v>20</v>
      </c>
      <c r="E16" s="1227" t="s">
        <v>135</v>
      </c>
      <c r="F16" s="1234">
        <v>60</v>
      </c>
      <c r="G16" s="1141">
        <v>5</v>
      </c>
      <c r="H16" s="1473">
        <f t="shared" si="1"/>
        <v>15</v>
      </c>
      <c r="I16" s="1134">
        <v>5</v>
      </c>
      <c r="J16" s="1473">
        <f t="shared" si="2"/>
        <v>15</v>
      </c>
      <c r="K16" s="1134">
        <v>5</v>
      </c>
      <c r="L16" s="1473">
        <f t="shared" si="3"/>
        <v>15</v>
      </c>
      <c r="M16" s="1134">
        <v>5</v>
      </c>
      <c r="N16" s="1474">
        <f t="shared" si="4"/>
        <v>15</v>
      </c>
      <c r="O16" s="1"/>
    </row>
    <row r="17" spans="1:15">
      <c r="A17" s="198">
        <v>8</v>
      </c>
      <c r="B17" s="1469" t="s">
        <v>183</v>
      </c>
      <c r="C17" s="1473">
        <f t="shared" si="0"/>
        <v>180</v>
      </c>
      <c r="D17" s="1227">
        <v>2</v>
      </c>
      <c r="E17" s="1227" t="s">
        <v>13</v>
      </c>
      <c r="F17" s="1235">
        <v>360</v>
      </c>
      <c r="G17" s="1141">
        <v>1</v>
      </c>
      <c r="H17" s="1473">
        <f t="shared" si="1"/>
        <v>180</v>
      </c>
      <c r="I17" s="1134"/>
      <c r="J17" s="1473">
        <f t="shared" si="2"/>
        <v>0</v>
      </c>
      <c r="K17" s="1134">
        <v>1</v>
      </c>
      <c r="L17" s="1473">
        <f t="shared" si="3"/>
        <v>180</v>
      </c>
      <c r="M17" s="1134"/>
      <c r="N17" s="1474">
        <f t="shared" si="4"/>
        <v>0</v>
      </c>
      <c r="O17" s="1"/>
    </row>
    <row r="18" spans="1:15">
      <c r="A18" s="193">
        <v>9</v>
      </c>
      <c r="B18" s="1470" t="s">
        <v>556</v>
      </c>
      <c r="C18" s="1473">
        <f t="shared" si="0"/>
        <v>150</v>
      </c>
      <c r="D18" s="1227">
        <v>1</v>
      </c>
      <c r="E18" s="1227" t="s">
        <v>175</v>
      </c>
      <c r="F18" s="1234">
        <v>150</v>
      </c>
      <c r="G18" s="1141">
        <v>1</v>
      </c>
      <c r="H18" s="1473">
        <f t="shared" si="1"/>
        <v>150</v>
      </c>
      <c r="I18" s="1134"/>
      <c r="J18" s="1473">
        <f t="shared" si="2"/>
        <v>0</v>
      </c>
      <c r="K18" s="1134"/>
      <c r="L18" s="1473">
        <f t="shared" si="3"/>
        <v>0</v>
      </c>
      <c r="M18" s="1134"/>
      <c r="N18" s="1474">
        <f t="shared" si="4"/>
        <v>0</v>
      </c>
      <c r="O18" s="1"/>
    </row>
    <row r="19" spans="1:15">
      <c r="A19" s="198">
        <v>10</v>
      </c>
      <c r="B19" s="1469" t="s">
        <v>376</v>
      </c>
      <c r="C19" s="1473">
        <f t="shared" si="0"/>
        <v>35</v>
      </c>
      <c r="D19" s="1227">
        <v>4</v>
      </c>
      <c r="E19" s="1227" t="s">
        <v>14</v>
      </c>
      <c r="F19" s="1234">
        <v>140</v>
      </c>
      <c r="G19" s="1141">
        <v>1</v>
      </c>
      <c r="H19" s="1473">
        <f t="shared" si="1"/>
        <v>35</v>
      </c>
      <c r="I19" s="1134">
        <v>2</v>
      </c>
      <c r="J19" s="1473">
        <f t="shared" si="2"/>
        <v>70</v>
      </c>
      <c r="K19" s="1134">
        <v>1</v>
      </c>
      <c r="L19" s="1473">
        <f t="shared" si="3"/>
        <v>35</v>
      </c>
      <c r="M19" s="1134"/>
      <c r="N19" s="1474">
        <f t="shared" si="4"/>
        <v>0</v>
      </c>
      <c r="O19" s="1"/>
    </row>
    <row r="20" spans="1:15">
      <c r="A20" s="193">
        <v>11</v>
      </c>
      <c r="B20" s="1469" t="s">
        <v>902</v>
      </c>
      <c r="C20" s="1473">
        <f t="shared" si="0"/>
        <v>1400</v>
      </c>
      <c r="D20" s="1227">
        <v>2</v>
      </c>
      <c r="E20" s="1227" t="s">
        <v>275</v>
      </c>
      <c r="F20" s="1234">
        <v>2800</v>
      </c>
      <c r="G20" s="1141">
        <v>1</v>
      </c>
      <c r="H20" s="1473">
        <f t="shared" si="1"/>
        <v>1400</v>
      </c>
      <c r="I20" s="1134"/>
      <c r="J20" s="1473">
        <f t="shared" si="2"/>
        <v>0</v>
      </c>
      <c r="K20" s="1134">
        <v>1</v>
      </c>
      <c r="L20" s="1473">
        <f t="shared" si="3"/>
        <v>1400</v>
      </c>
      <c r="M20" s="1134"/>
      <c r="N20" s="1474">
        <f t="shared" si="4"/>
        <v>0</v>
      </c>
      <c r="O20" s="1"/>
    </row>
    <row r="21" spans="1:15">
      <c r="A21" s="198">
        <v>12</v>
      </c>
      <c r="B21" s="1469" t="s">
        <v>903</v>
      </c>
      <c r="C21" s="1473">
        <f t="shared" si="0"/>
        <v>350</v>
      </c>
      <c r="D21" s="1227">
        <v>10</v>
      </c>
      <c r="E21" s="1227" t="s">
        <v>938</v>
      </c>
      <c r="F21" s="1234">
        <v>3500</v>
      </c>
      <c r="G21" s="1141">
        <v>3</v>
      </c>
      <c r="H21" s="1473">
        <f t="shared" si="1"/>
        <v>1050</v>
      </c>
      <c r="I21" s="1134">
        <v>3</v>
      </c>
      <c r="J21" s="1473">
        <f t="shared" si="2"/>
        <v>1050</v>
      </c>
      <c r="K21" s="1134">
        <v>1</v>
      </c>
      <c r="L21" s="1473">
        <f t="shared" si="3"/>
        <v>350</v>
      </c>
      <c r="M21" s="1134">
        <v>3</v>
      </c>
      <c r="N21" s="1474">
        <f t="shared" si="4"/>
        <v>1050</v>
      </c>
      <c r="O21" s="1"/>
    </row>
    <row r="22" spans="1:15">
      <c r="A22" s="193">
        <v>13</v>
      </c>
      <c r="B22" s="1471" t="s">
        <v>123</v>
      </c>
      <c r="C22" s="1473">
        <f t="shared" si="0"/>
        <v>18</v>
      </c>
      <c r="D22" s="1228">
        <v>4</v>
      </c>
      <c r="E22" s="1228" t="s">
        <v>13</v>
      </c>
      <c r="F22" s="1236">
        <v>72</v>
      </c>
      <c r="G22" s="1166">
        <v>2</v>
      </c>
      <c r="H22" s="1473">
        <f t="shared" si="1"/>
        <v>36</v>
      </c>
      <c r="I22" s="1166"/>
      <c r="J22" s="1473">
        <f t="shared" si="2"/>
        <v>0</v>
      </c>
      <c r="K22" s="1166">
        <v>2</v>
      </c>
      <c r="L22" s="1473">
        <f t="shared" si="3"/>
        <v>36</v>
      </c>
      <c r="M22" s="1166"/>
      <c r="N22" s="1474">
        <f t="shared" si="4"/>
        <v>0</v>
      </c>
      <c r="O22" s="1"/>
    </row>
    <row r="23" spans="1:15">
      <c r="A23" s="198">
        <v>14</v>
      </c>
      <c r="B23" s="1471" t="s">
        <v>370</v>
      </c>
      <c r="C23" s="1473">
        <f t="shared" si="0"/>
        <v>28</v>
      </c>
      <c r="D23" s="1228">
        <v>8</v>
      </c>
      <c r="E23" s="1228" t="s">
        <v>13</v>
      </c>
      <c r="F23" s="1236">
        <v>224</v>
      </c>
      <c r="G23" s="1166">
        <v>2</v>
      </c>
      <c r="H23" s="1473">
        <f t="shared" si="1"/>
        <v>56</v>
      </c>
      <c r="I23" s="1166">
        <v>2</v>
      </c>
      <c r="J23" s="1473">
        <f t="shared" si="2"/>
        <v>56</v>
      </c>
      <c r="K23" s="1166">
        <v>2</v>
      </c>
      <c r="L23" s="1473">
        <f t="shared" si="3"/>
        <v>56</v>
      </c>
      <c r="M23" s="1166">
        <v>2</v>
      </c>
      <c r="N23" s="1474">
        <f t="shared" si="4"/>
        <v>56</v>
      </c>
      <c r="O23" s="1"/>
    </row>
    <row r="24" spans="1:15" s="1272" customFormat="1">
      <c r="A24" s="198">
        <v>15</v>
      </c>
      <c r="B24" s="1471" t="s">
        <v>1462</v>
      </c>
      <c r="C24" s="1473">
        <f t="shared" si="0"/>
        <v>40</v>
      </c>
      <c r="D24" s="1228">
        <v>4</v>
      </c>
      <c r="E24" s="1228" t="s">
        <v>13</v>
      </c>
      <c r="F24" s="1236">
        <v>160</v>
      </c>
      <c r="G24" s="1166">
        <v>2</v>
      </c>
      <c r="H24" s="1473">
        <f t="shared" si="1"/>
        <v>80</v>
      </c>
      <c r="I24" s="1166"/>
      <c r="J24" s="1473">
        <f t="shared" si="2"/>
        <v>0</v>
      </c>
      <c r="K24" s="1166">
        <v>2</v>
      </c>
      <c r="L24" s="1473">
        <f t="shared" si="3"/>
        <v>80</v>
      </c>
      <c r="M24" s="1166"/>
      <c r="N24" s="1474">
        <f t="shared" si="4"/>
        <v>0</v>
      </c>
    </row>
    <row r="25" spans="1:15" s="1272" customFormat="1">
      <c r="A25" s="198">
        <v>16</v>
      </c>
      <c r="B25" s="1471" t="s">
        <v>417</v>
      </c>
      <c r="C25" s="1473">
        <f t="shared" si="0"/>
        <v>100</v>
      </c>
      <c r="D25" s="1228">
        <v>2</v>
      </c>
      <c r="E25" s="1228" t="s">
        <v>14</v>
      </c>
      <c r="F25" s="1236">
        <v>200</v>
      </c>
      <c r="G25" s="1166"/>
      <c r="H25" s="1473">
        <f t="shared" si="1"/>
        <v>0</v>
      </c>
      <c r="I25" s="1166">
        <v>2</v>
      </c>
      <c r="J25" s="1473">
        <f t="shared" si="2"/>
        <v>200</v>
      </c>
      <c r="K25" s="1166"/>
      <c r="L25" s="1473">
        <f t="shared" si="3"/>
        <v>0</v>
      </c>
      <c r="M25" s="1166"/>
      <c r="N25" s="1474">
        <f t="shared" si="4"/>
        <v>0</v>
      </c>
    </row>
    <row r="26" spans="1:15" s="1272" customFormat="1">
      <c r="A26" s="198">
        <v>17</v>
      </c>
      <c r="B26" s="1471" t="s">
        <v>51</v>
      </c>
      <c r="C26" s="1473">
        <f t="shared" si="0"/>
        <v>25</v>
      </c>
      <c r="D26" s="1228">
        <v>4</v>
      </c>
      <c r="E26" s="1228" t="s">
        <v>134</v>
      </c>
      <c r="F26" s="1236">
        <v>100</v>
      </c>
      <c r="G26" s="1166"/>
      <c r="H26" s="1473">
        <f t="shared" si="1"/>
        <v>0</v>
      </c>
      <c r="I26" s="1166">
        <v>2</v>
      </c>
      <c r="J26" s="1473">
        <f t="shared" si="2"/>
        <v>50</v>
      </c>
      <c r="K26" s="1166">
        <v>2</v>
      </c>
      <c r="L26" s="1473">
        <f t="shared" si="3"/>
        <v>50</v>
      </c>
      <c r="M26" s="1166"/>
      <c r="N26" s="1474">
        <f t="shared" si="4"/>
        <v>0</v>
      </c>
    </row>
    <row r="27" spans="1:15" s="1272" customFormat="1">
      <c r="A27" s="198">
        <v>18</v>
      </c>
      <c r="B27" s="1131" t="s">
        <v>473</v>
      </c>
      <c r="C27" s="1473">
        <f t="shared" si="0"/>
        <v>18</v>
      </c>
      <c r="D27" s="1156">
        <v>2</v>
      </c>
      <c r="E27" s="1156" t="s">
        <v>134</v>
      </c>
      <c r="F27" s="1237">
        <v>36</v>
      </c>
      <c r="G27" s="1134"/>
      <c r="H27" s="1473">
        <f t="shared" si="1"/>
        <v>0</v>
      </c>
      <c r="I27" s="1134">
        <v>2</v>
      </c>
      <c r="J27" s="1473">
        <f t="shared" si="2"/>
        <v>36</v>
      </c>
      <c r="K27" s="1166"/>
      <c r="L27" s="1473">
        <f t="shared" si="3"/>
        <v>0</v>
      </c>
      <c r="M27" s="1166"/>
      <c r="N27" s="1474">
        <f t="shared" si="4"/>
        <v>0</v>
      </c>
    </row>
    <row r="28" spans="1:15" s="1272" customFormat="1">
      <c r="A28" s="198">
        <v>19</v>
      </c>
      <c r="B28" s="1131" t="s">
        <v>905</v>
      </c>
      <c r="C28" s="1473">
        <f t="shared" si="0"/>
        <v>3</v>
      </c>
      <c r="D28" s="1229">
        <v>20</v>
      </c>
      <c r="E28" s="1229" t="s">
        <v>13</v>
      </c>
      <c r="F28" s="1237">
        <v>60</v>
      </c>
      <c r="G28" s="1279"/>
      <c r="H28" s="1473">
        <f t="shared" si="1"/>
        <v>0</v>
      </c>
      <c r="I28" s="1279">
        <v>10</v>
      </c>
      <c r="J28" s="1473">
        <f t="shared" si="2"/>
        <v>30</v>
      </c>
      <c r="K28" s="1134"/>
      <c r="L28" s="1473">
        <f t="shared" si="3"/>
        <v>0</v>
      </c>
      <c r="M28" s="1166">
        <v>10</v>
      </c>
      <c r="N28" s="1474">
        <f t="shared" si="4"/>
        <v>30</v>
      </c>
    </row>
    <row r="29" spans="1:15" s="1272" customFormat="1">
      <c r="A29" s="198">
        <v>20</v>
      </c>
      <c r="B29" s="1131" t="s">
        <v>359</v>
      </c>
      <c r="C29" s="1473">
        <f t="shared" si="0"/>
        <v>2</v>
      </c>
      <c r="D29" s="1229">
        <v>20</v>
      </c>
      <c r="E29" s="1229" t="s">
        <v>135</v>
      </c>
      <c r="F29" s="1237">
        <v>40</v>
      </c>
      <c r="G29" s="1279"/>
      <c r="H29" s="1473">
        <f t="shared" si="1"/>
        <v>0</v>
      </c>
      <c r="I29" s="1279">
        <v>10</v>
      </c>
      <c r="J29" s="1473">
        <f t="shared" si="2"/>
        <v>20</v>
      </c>
      <c r="K29" s="1134">
        <v>10</v>
      </c>
      <c r="L29" s="1473">
        <f t="shared" si="3"/>
        <v>20</v>
      </c>
      <c r="M29" s="1166"/>
      <c r="N29" s="1474">
        <f t="shared" si="4"/>
        <v>0</v>
      </c>
    </row>
    <row r="30" spans="1:15" s="1272" customFormat="1">
      <c r="A30" s="198">
        <v>21</v>
      </c>
      <c r="B30" s="1131" t="s">
        <v>390</v>
      </c>
      <c r="C30" s="1473">
        <f t="shared" si="0"/>
        <v>12</v>
      </c>
      <c r="D30" s="1156">
        <v>20</v>
      </c>
      <c r="E30" s="1156" t="s">
        <v>135</v>
      </c>
      <c r="F30" s="1237">
        <v>240</v>
      </c>
      <c r="G30" s="1134"/>
      <c r="H30" s="1473">
        <f t="shared" si="1"/>
        <v>0</v>
      </c>
      <c r="I30" s="1134">
        <v>10</v>
      </c>
      <c r="J30" s="1473">
        <f t="shared" si="2"/>
        <v>120</v>
      </c>
      <c r="K30" s="1134">
        <v>10</v>
      </c>
      <c r="L30" s="1473">
        <f t="shared" si="3"/>
        <v>120</v>
      </c>
      <c r="M30" s="1134"/>
      <c r="N30" s="1474">
        <f t="shared" si="4"/>
        <v>0</v>
      </c>
    </row>
    <row r="31" spans="1:15" s="1272" customFormat="1">
      <c r="A31" s="198">
        <v>22</v>
      </c>
      <c r="B31" s="1131" t="s">
        <v>422</v>
      </c>
      <c r="C31" s="1473">
        <f t="shared" si="0"/>
        <v>12</v>
      </c>
      <c r="D31" s="1156">
        <v>20</v>
      </c>
      <c r="E31" s="1156" t="s">
        <v>13</v>
      </c>
      <c r="F31" s="1237">
        <v>240</v>
      </c>
      <c r="G31" s="1134"/>
      <c r="H31" s="1473">
        <f t="shared" si="1"/>
        <v>0</v>
      </c>
      <c r="I31" s="1134">
        <v>10</v>
      </c>
      <c r="J31" s="1473">
        <f t="shared" si="2"/>
        <v>120</v>
      </c>
      <c r="K31" s="1134">
        <v>10</v>
      </c>
      <c r="L31" s="1473">
        <f t="shared" si="3"/>
        <v>120</v>
      </c>
      <c r="M31" s="1134">
        <v>10</v>
      </c>
      <c r="N31" s="1474">
        <f t="shared" si="4"/>
        <v>120</v>
      </c>
    </row>
    <row r="32" spans="1:15" s="1272" customFormat="1">
      <c r="A32" s="198">
        <v>23</v>
      </c>
      <c r="B32" s="1131" t="s">
        <v>484</v>
      </c>
      <c r="C32" s="1473">
        <f t="shared" si="0"/>
        <v>5</v>
      </c>
      <c r="D32" s="1156">
        <v>30</v>
      </c>
      <c r="E32" s="1156" t="s">
        <v>13</v>
      </c>
      <c r="F32" s="1237">
        <v>150</v>
      </c>
      <c r="G32" s="1134">
        <v>15</v>
      </c>
      <c r="H32" s="1473">
        <f t="shared" si="1"/>
        <v>75</v>
      </c>
      <c r="I32" s="1134"/>
      <c r="J32" s="1473">
        <f t="shared" si="2"/>
        <v>0</v>
      </c>
      <c r="K32" s="1134">
        <v>15</v>
      </c>
      <c r="L32" s="1473">
        <f t="shared" si="3"/>
        <v>75</v>
      </c>
      <c r="M32" s="1134"/>
      <c r="N32" s="1474">
        <f t="shared" si="4"/>
        <v>0</v>
      </c>
    </row>
    <row r="33" spans="1:15" s="1272" customFormat="1">
      <c r="A33" s="198">
        <v>24</v>
      </c>
      <c r="B33" s="1131" t="s">
        <v>1463</v>
      </c>
      <c r="C33" s="1473">
        <f t="shared" si="0"/>
        <v>27</v>
      </c>
      <c r="D33" s="1156">
        <v>5</v>
      </c>
      <c r="E33" s="1156" t="s">
        <v>13</v>
      </c>
      <c r="F33" s="1237">
        <v>135</v>
      </c>
      <c r="G33" s="1134">
        <v>2</v>
      </c>
      <c r="H33" s="1473">
        <f t="shared" si="1"/>
        <v>54</v>
      </c>
      <c r="I33" s="1134"/>
      <c r="J33" s="1473">
        <f t="shared" si="2"/>
        <v>0</v>
      </c>
      <c r="K33" s="1134">
        <v>3</v>
      </c>
      <c r="L33" s="1473">
        <f t="shared" si="3"/>
        <v>81</v>
      </c>
      <c r="M33" s="1134"/>
      <c r="N33" s="1474">
        <f t="shared" si="4"/>
        <v>0</v>
      </c>
    </row>
    <row r="34" spans="1:15" s="1272" customFormat="1">
      <c r="A34" s="198">
        <v>25</v>
      </c>
      <c r="B34" s="1131" t="s">
        <v>1464</v>
      </c>
      <c r="C34" s="1473">
        <f t="shared" si="0"/>
        <v>40</v>
      </c>
      <c r="D34" s="1156">
        <v>4</v>
      </c>
      <c r="E34" s="1156" t="s">
        <v>13</v>
      </c>
      <c r="F34" s="1237">
        <v>160</v>
      </c>
      <c r="G34" s="1134">
        <v>2</v>
      </c>
      <c r="H34" s="1473">
        <f t="shared" si="1"/>
        <v>80</v>
      </c>
      <c r="I34" s="1134">
        <v>2</v>
      </c>
      <c r="J34" s="1473">
        <f t="shared" si="2"/>
        <v>80</v>
      </c>
      <c r="K34" s="1134">
        <v>2</v>
      </c>
      <c r="L34" s="1473">
        <f t="shared" si="3"/>
        <v>80</v>
      </c>
      <c r="M34" s="1134">
        <v>2</v>
      </c>
      <c r="N34" s="1474">
        <f t="shared" si="4"/>
        <v>80</v>
      </c>
    </row>
    <row r="35" spans="1:15" s="1272" customFormat="1">
      <c r="A35" s="198">
        <v>26</v>
      </c>
      <c r="B35" s="1132" t="s">
        <v>1465</v>
      </c>
      <c r="C35" s="1473">
        <f t="shared" si="0"/>
        <v>50</v>
      </c>
      <c r="D35" s="1227">
        <v>2</v>
      </c>
      <c r="E35" s="1227" t="s">
        <v>13</v>
      </c>
      <c r="F35" s="1234">
        <v>100</v>
      </c>
      <c r="G35" s="1141">
        <v>1</v>
      </c>
      <c r="H35" s="1473">
        <f t="shared" si="1"/>
        <v>50</v>
      </c>
      <c r="I35" s="1134">
        <v>1</v>
      </c>
      <c r="J35" s="1473">
        <f t="shared" si="2"/>
        <v>50</v>
      </c>
      <c r="K35" s="1134"/>
      <c r="L35" s="1473">
        <f t="shared" si="3"/>
        <v>0</v>
      </c>
      <c r="M35" s="1134"/>
      <c r="N35" s="1474">
        <f t="shared" si="4"/>
        <v>0</v>
      </c>
    </row>
    <row r="36" spans="1:15" s="1272" customFormat="1">
      <c r="A36" s="198">
        <v>27</v>
      </c>
      <c r="B36" s="1248" t="s">
        <v>1466</v>
      </c>
      <c r="C36" s="1473">
        <f t="shared" si="0"/>
        <v>100</v>
      </c>
      <c r="D36" s="1227">
        <v>1</v>
      </c>
      <c r="E36" s="1227" t="s">
        <v>175</v>
      </c>
      <c r="F36" s="1234">
        <v>100</v>
      </c>
      <c r="G36" s="1141">
        <v>1</v>
      </c>
      <c r="H36" s="1473">
        <f t="shared" si="1"/>
        <v>100</v>
      </c>
      <c r="I36" s="1134"/>
      <c r="J36" s="1473">
        <f t="shared" si="2"/>
        <v>0</v>
      </c>
      <c r="K36" s="1134"/>
      <c r="L36" s="1473">
        <f t="shared" si="3"/>
        <v>0</v>
      </c>
      <c r="M36" s="1134"/>
      <c r="N36" s="1474">
        <f t="shared" si="4"/>
        <v>0</v>
      </c>
    </row>
    <row r="37" spans="1:15" s="1272" customFormat="1">
      <c r="A37" s="198">
        <v>28</v>
      </c>
      <c r="B37" s="1248" t="s">
        <v>49</v>
      </c>
      <c r="C37" s="1473">
        <f t="shared" si="0"/>
        <v>25</v>
      </c>
      <c r="D37" s="1227">
        <v>6</v>
      </c>
      <c r="E37" s="1227" t="s">
        <v>13</v>
      </c>
      <c r="F37" s="1237">
        <v>150</v>
      </c>
      <c r="G37" s="1141">
        <v>2</v>
      </c>
      <c r="H37" s="1473">
        <f t="shared" si="1"/>
        <v>50</v>
      </c>
      <c r="I37" s="1134">
        <v>1</v>
      </c>
      <c r="J37" s="1473">
        <f t="shared" si="2"/>
        <v>25</v>
      </c>
      <c r="K37" s="1134">
        <v>2</v>
      </c>
      <c r="L37" s="1473">
        <f t="shared" si="3"/>
        <v>50</v>
      </c>
      <c r="M37" s="1134">
        <v>1</v>
      </c>
      <c r="N37" s="1474">
        <f t="shared" si="4"/>
        <v>25</v>
      </c>
    </row>
    <row r="38" spans="1:15" s="1272" customFormat="1">
      <c r="A38" s="198">
        <v>29</v>
      </c>
      <c r="B38" s="1469" t="s">
        <v>1467</v>
      </c>
      <c r="C38" s="1473">
        <f t="shared" si="0"/>
        <v>70</v>
      </c>
      <c r="D38" s="1227">
        <v>2</v>
      </c>
      <c r="E38" s="1227" t="s">
        <v>134</v>
      </c>
      <c r="F38" s="1237">
        <v>140</v>
      </c>
      <c r="G38" s="1141">
        <v>1</v>
      </c>
      <c r="H38" s="1473">
        <f t="shared" si="1"/>
        <v>70</v>
      </c>
      <c r="I38" s="1134"/>
      <c r="J38" s="1473">
        <f t="shared" si="2"/>
        <v>0</v>
      </c>
      <c r="K38" s="1134">
        <v>1</v>
      </c>
      <c r="L38" s="1473">
        <f t="shared" si="3"/>
        <v>70</v>
      </c>
      <c r="M38" s="1134"/>
      <c r="N38" s="1474">
        <f t="shared" si="4"/>
        <v>0</v>
      </c>
    </row>
    <row r="39" spans="1:15" s="1272" customFormat="1">
      <c r="A39" s="198">
        <v>30</v>
      </c>
      <c r="B39" s="1469" t="s">
        <v>418</v>
      </c>
      <c r="C39" s="1473">
        <f t="shared" si="0"/>
        <v>7</v>
      </c>
      <c r="D39" s="1227">
        <v>7</v>
      </c>
      <c r="E39" s="1227" t="s">
        <v>13</v>
      </c>
      <c r="F39" s="1237">
        <v>49</v>
      </c>
      <c r="G39" s="1141">
        <v>1</v>
      </c>
      <c r="H39" s="1473">
        <f t="shared" si="1"/>
        <v>7</v>
      </c>
      <c r="I39" s="1134"/>
      <c r="J39" s="1473">
        <f t="shared" si="2"/>
        <v>0</v>
      </c>
      <c r="K39" s="1134">
        <v>6</v>
      </c>
      <c r="L39" s="1473">
        <f t="shared" si="3"/>
        <v>42</v>
      </c>
      <c r="M39" s="1134"/>
      <c r="N39" s="1474">
        <f t="shared" si="4"/>
        <v>0</v>
      </c>
    </row>
    <row r="40" spans="1:15" s="1272" customFormat="1">
      <c r="A40" s="198">
        <v>31</v>
      </c>
      <c r="B40" s="1469" t="s">
        <v>1468</v>
      </c>
      <c r="C40" s="1473">
        <f t="shared" si="0"/>
        <v>455</v>
      </c>
      <c r="D40" s="1227">
        <v>1</v>
      </c>
      <c r="E40" s="1227" t="s">
        <v>175</v>
      </c>
      <c r="F40" s="1237">
        <v>455</v>
      </c>
      <c r="G40" s="1141">
        <v>1</v>
      </c>
      <c r="H40" s="1473">
        <f t="shared" si="1"/>
        <v>455</v>
      </c>
      <c r="I40" s="1134"/>
      <c r="J40" s="1473">
        <f t="shared" si="2"/>
        <v>0</v>
      </c>
      <c r="K40" s="1134"/>
      <c r="L40" s="1473">
        <f t="shared" si="3"/>
        <v>0</v>
      </c>
      <c r="M40" s="1134"/>
      <c r="N40" s="1474">
        <f t="shared" si="4"/>
        <v>0</v>
      </c>
    </row>
    <row r="41" spans="1:15" s="1272" customFormat="1">
      <c r="A41" s="198">
        <v>32</v>
      </c>
      <c r="B41" s="1132" t="s">
        <v>1469</v>
      </c>
      <c r="C41" s="1473">
        <f t="shared" si="0"/>
        <v>90</v>
      </c>
      <c r="D41" s="1227">
        <v>7</v>
      </c>
      <c r="E41" s="1227" t="s">
        <v>122</v>
      </c>
      <c r="F41" s="1236">
        <v>630</v>
      </c>
      <c r="G41" s="1141">
        <v>1</v>
      </c>
      <c r="H41" s="1473">
        <f t="shared" si="1"/>
        <v>90</v>
      </c>
      <c r="I41" s="1134">
        <v>3</v>
      </c>
      <c r="J41" s="1473">
        <f t="shared" si="2"/>
        <v>270</v>
      </c>
      <c r="K41" s="1134">
        <v>3</v>
      </c>
      <c r="L41" s="1473">
        <f t="shared" si="3"/>
        <v>270</v>
      </c>
      <c r="M41" s="1134">
        <v>3</v>
      </c>
      <c r="N41" s="1474">
        <f t="shared" si="4"/>
        <v>270</v>
      </c>
    </row>
    <row r="42" spans="1:15" s="1272" customFormat="1">
      <c r="A42" s="198">
        <v>33</v>
      </c>
      <c r="B42" s="1472" t="s">
        <v>1470</v>
      </c>
      <c r="C42" s="1473">
        <f t="shared" si="0"/>
        <v>95</v>
      </c>
      <c r="D42" s="1158">
        <v>3</v>
      </c>
      <c r="E42" s="1158" t="s">
        <v>122</v>
      </c>
      <c r="F42" s="1237">
        <v>285</v>
      </c>
      <c r="G42" s="1141">
        <v>1</v>
      </c>
      <c r="H42" s="1473">
        <f t="shared" si="1"/>
        <v>95</v>
      </c>
      <c r="I42" s="1134">
        <v>1</v>
      </c>
      <c r="J42" s="1473">
        <f t="shared" si="2"/>
        <v>95</v>
      </c>
      <c r="K42" s="1134">
        <v>1</v>
      </c>
      <c r="L42" s="1473">
        <f t="shared" si="3"/>
        <v>95</v>
      </c>
      <c r="M42" s="1134"/>
      <c r="N42" s="1474">
        <f t="shared" si="4"/>
        <v>0</v>
      </c>
    </row>
    <row r="43" spans="1:15" s="1272" customFormat="1">
      <c r="A43" s="198">
        <v>34</v>
      </c>
      <c r="B43" s="1248" t="s">
        <v>1471</v>
      </c>
      <c r="C43" s="1473">
        <f t="shared" si="0"/>
        <v>200</v>
      </c>
      <c r="D43" s="1227">
        <v>4</v>
      </c>
      <c r="E43" s="1227" t="s">
        <v>122</v>
      </c>
      <c r="F43" s="1237">
        <v>800</v>
      </c>
      <c r="G43" s="1141">
        <v>1</v>
      </c>
      <c r="H43" s="1473">
        <f t="shared" si="1"/>
        <v>200</v>
      </c>
      <c r="I43" s="1134">
        <v>1</v>
      </c>
      <c r="J43" s="1473">
        <f t="shared" si="2"/>
        <v>200</v>
      </c>
      <c r="K43" s="1134">
        <v>1</v>
      </c>
      <c r="L43" s="1473">
        <f t="shared" si="3"/>
        <v>200</v>
      </c>
      <c r="M43" s="1134">
        <v>1</v>
      </c>
      <c r="N43" s="1474">
        <f t="shared" si="4"/>
        <v>200</v>
      </c>
    </row>
    <row r="44" spans="1:15" s="1272" customFormat="1">
      <c r="A44" s="198">
        <v>35</v>
      </c>
      <c r="B44" s="1248" t="s">
        <v>1472</v>
      </c>
      <c r="C44" s="1473">
        <f t="shared" si="0"/>
        <v>56</v>
      </c>
      <c r="D44" s="1227">
        <v>3</v>
      </c>
      <c r="E44" s="1227" t="s">
        <v>14</v>
      </c>
      <c r="F44" s="1237">
        <v>168</v>
      </c>
      <c r="G44" s="1141">
        <v>1</v>
      </c>
      <c r="H44" s="1473">
        <f t="shared" si="1"/>
        <v>56</v>
      </c>
      <c r="I44" s="1134">
        <v>1</v>
      </c>
      <c r="J44" s="1473">
        <f t="shared" si="2"/>
        <v>56</v>
      </c>
      <c r="K44" s="1134">
        <v>1</v>
      </c>
      <c r="L44" s="1473">
        <f t="shared" si="3"/>
        <v>56</v>
      </c>
      <c r="M44" s="1134"/>
      <c r="N44" s="1474">
        <f t="shared" si="4"/>
        <v>0</v>
      </c>
    </row>
    <row r="45" spans="1:15" s="1272" customFormat="1">
      <c r="A45" s="1463"/>
      <c r="B45" s="199"/>
      <c r="C45" s="200"/>
      <c r="D45" s="201"/>
      <c r="E45" s="201"/>
      <c r="F45" s="196"/>
      <c r="G45" s="6"/>
      <c r="H45" s="200"/>
      <c r="I45" s="201"/>
      <c r="J45" s="200"/>
      <c r="K45" s="201"/>
      <c r="L45" s="200"/>
      <c r="M45" s="201"/>
      <c r="N45" s="197"/>
    </row>
    <row r="46" spans="1:15" s="1272" customFormat="1">
      <c r="A46" s="1463"/>
      <c r="B46" s="199"/>
      <c r="C46" s="200"/>
      <c r="D46" s="201"/>
      <c r="E46" s="201"/>
      <c r="F46" s="196"/>
      <c r="G46" s="6"/>
      <c r="H46" s="200"/>
      <c r="I46" s="201"/>
      <c r="J46" s="200"/>
      <c r="K46" s="201"/>
      <c r="L46" s="200"/>
      <c r="M46" s="201"/>
      <c r="N46" s="197"/>
    </row>
    <row r="47" spans="1:15" s="1272" customFormat="1">
      <c r="A47" s="1463"/>
      <c r="B47" s="1464"/>
      <c r="C47" s="1465"/>
      <c r="D47" s="1466"/>
      <c r="E47" s="1466"/>
      <c r="F47" s="1467"/>
      <c r="G47" s="329"/>
      <c r="H47" s="1465"/>
      <c r="I47" s="1466"/>
      <c r="J47" s="1465"/>
      <c r="K47" s="1466"/>
      <c r="L47" s="1465"/>
      <c r="M47" s="1466"/>
      <c r="N47" s="1468"/>
    </row>
    <row r="48" spans="1:15" ht="15" thickBot="1">
      <c r="A48" s="202"/>
      <c r="B48" s="203" t="s">
        <v>16</v>
      </c>
      <c r="C48" s="204"/>
      <c r="D48" s="204"/>
      <c r="E48" s="204"/>
      <c r="F48" s="205">
        <f>SUM(F10:F47)</f>
        <v>19419</v>
      </c>
      <c r="G48" s="204"/>
      <c r="H48" s="205">
        <f>SUM(H10:H47)</f>
        <v>6206.5</v>
      </c>
      <c r="I48" s="204"/>
      <c r="J48" s="205">
        <f>SUM(J10:J47)</f>
        <v>4730.5</v>
      </c>
      <c r="K48" s="204"/>
      <c r="L48" s="205">
        <f>SUM(L10:L47)</f>
        <v>5303.5</v>
      </c>
      <c r="M48" s="204"/>
      <c r="N48" s="206">
        <f>SUM(N10:N47)</f>
        <v>3728.5</v>
      </c>
      <c r="O48" s="1"/>
    </row>
    <row r="49" spans="1:15">
      <c r="A49" s="1"/>
      <c r="B49" s="1"/>
      <c r="C49" s="1"/>
      <c r="D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>
      <c r="A50" s="1"/>
      <c r="B50" s="1" t="s">
        <v>163</v>
      </c>
      <c r="C50" s="1"/>
      <c r="D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>
      <c r="A51" s="1"/>
      <c r="B51" s="1"/>
      <c r="C51" s="1"/>
      <c r="D51" s="1"/>
      <c r="F51" s="1"/>
      <c r="G51" s="1"/>
      <c r="H51" s="1"/>
      <c r="I51" s="1" t="s">
        <v>65</v>
      </c>
      <c r="J51" s="1"/>
      <c r="K51" s="1"/>
      <c r="L51" s="1"/>
      <c r="M51" s="1"/>
      <c r="N51" s="1"/>
      <c r="O51" s="1"/>
    </row>
    <row r="52" spans="1:15">
      <c r="A52" s="1"/>
      <c r="B52" s="1"/>
      <c r="C52" s="1"/>
      <c r="D52" s="1"/>
      <c r="F52" s="1"/>
      <c r="G52" s="1"/>
      <c r="H52" s="1"/>
      <c r="I52" s="1"/>
      <c r="J52" s="1"/>
      <c r="K52" s="1701" t="s">
        <v>1459</v>
      </c>
      <c r="L52" s="1701"/>
      <c r="M52" s="1"/>
      <c r="N52" s="1"/>
      <c r="O52" s="1"/>
    </row>
    <row r="53" spans="1:15">
      <c r="A53" s="1"/>
      <c r="B53" s="1"/>
      <c r="C53" s="1"/>
      <c r="D53" s="1"/>
      <c r="F53" s="1"/>
      <c r="G53" s="1"/>
      <c r="H53" s="1"/>
      <c r="I53" s="1"/>
      <c r="J53" s="1"/>
      <c r="K53" s="1727" t="s">
        <v>1460</v>
      </c>
      <c r="L53" s="1727"/>
      <c r="M53" s="1"/>
      <c r="N53" s="1"/>
      <c r="O53" s="1"/>
    </row>
    <row r="59" spans="1:15">
      <c r="A59" s="183" t="s">
        <v>154</v>
      </c>
      <c r="B59" s="183"/>
      <c r="C59" s="183"/>
      <c r="D59" s="183"/>
      <c r="E59" s="183"/>
      <c r="F59" s="183"/>
      <c r="G59" s="183"/>
      <c r="H59" s="183"/>
      <c r="I59" s="183"/>
      <c r="J59" s="183"/>
      <c r="K59" s="183"/>
      <c r="L59" s="183"/>
      <c r="M59" s="183"/>
      <c r="N59" s="183"/>
      <c r="O59" s="183"/>
    </row>
    <row r="60" spans="1:15">
      <c r="A60" s="1708" t="s">
        <v>164</v>
      </c>
      <c r="B60" s="1708"/>
      <c r="C60" s="1708"/>
      <c r="D60" s="1708"/>
      <c r="E60" s="1708"/>
      <c r="F60" s="1708"/>
      <c r="G60" s="1708"/>
      <c r="H60" s="1708"/>
      <c r="I60" s="1708"/>
      <c r="J60" s="1708"/>
      <c r="K60" s="1708"/>
      <c r="L60" s="1708"/>
      <c r="M60" s="1708"/>
      <c r="N60" s="1708"/>
      <c r="O60" s="1708"/>
    </row>
    <row r="61" spans="1:15">
      <c r="A61" s="1709" t="s">
        <v>20</v>
      </c>
      <c r="B61" s="1709"/>
      <c r="C61" s="1709"/>
      <c r="D61" s="1709"/>
      <c r="E61" s="1709"/>
      <c r="F61" s="1709"/>
      <c r="G61" s="1709"/>
      <c r="H61" s="1709"/>
      <c r="I61" s="1709"/>
      <c r="J61" s="1709"/>
      <c r="K61" s="1709"/>
      <c r="L61" s="1709"/>
      <c r="M61" s="1709"/>
      <c r="N61" s="1709"/>
      <c r="O61" s="1709"/>
    </row>
    <row r="62" spans="1:15" s="1272" customFormat="1">
      <c r="A62" s="183" t="s">
        <v>1457</v>
      </c>
      <c r="B62" s="183"/>
      <c r="C62" s="183"/>
      <c r="D62" s="183"/>
      <c r="E62" s="183"/>
      <c r="F62" s="183"/>
      <c r="G62" s="183"/>
      <c r="H62" s="183"/>
      <c r="I62" s="183"/>
      <c r="J62" s="183"/>
      <c r="K62" s="183"/>
      <c r="L62" s="183"/>
      <c r="M62" s="183"/>
      <c r="N62" s="183"/>
      <c r="O62" s="183"/>
    </row>
    <row r="63" spans="1:15" s="1272" customFormat="1">
      <c r="A63" s="183" t="s">
        <v>125</v>
      </c>
      <c r="B63" s="183"/>
      <c r="C63" s="183"/>
      <c r="D63" s="183"/>
      <c r="E63" s="183"/>
      <c r="F63" s="183" t="s">
        <v>155</v>
      </c>
      <c r="G63" s="183"/>
      <c r="H63" s="184">
        <v>21600</v>
      </c>
      <c r="I63" s="183"/>
      <c r="J63" s="183"/>
      <c r="K63" s="183" t="s">
        <v>156</v>
      </c>
      <c r="L63" s="183"/>
      <c r="M63" s="183"/>
      <c r="N63" s="183"/>
      <c r="O63" s="185"/>
    </row>
    <row r="64" spans="1:15" s="1272" customFormat="1" ht="15" thickBot="1">
      <c r="A64" s="186" t="s">
        <v>1458</v>
      </c>
      <c r="B64" s="187"/>
      <c r="C64" s="183"/>
      <c r="D64" s="183"/>
      <c r="E64" s="183"/>
      <c r="F64" s="188" t="s">
        <v>2</v>
      </c>
      <c r="G64" s="188" t="s">
        <v>3</v>
      </c>
      <c r="H64" s="183"/>
      <c r="I64" s="188" t="s">
        <v>4</v>
      </c>
      <c r="J64" s="183"/>
      <c r="K64" s="183" t="s">
        <v>5</v>
      </c>
      <c r="L64" s="183"/>
      <c r="M64" s="183"/>
      <c r="N64" s="183"/>
      <c r="O64" s="185"/>
    </row>
    <row r="65" spans="1:15">
      <c r="A65" s="1710" t="s">
        <v>128</v>
      </c>
      <c r="B65" s="143"/>
      <c r="C65" s="1713" t="s">
        <v>7</v>
      </c>
      <c r="D65" s="1720" t="s">
        <v>28</v>
      </c>
      <c r="E65" s="1721"/>
      <c r="F65" s="143"/>
      <c r="G65" s="1716" t="s">
        <v>157</v>
      </c>
      <c r="H65" s="1672"/>
      <c r="I65" s="1672"/>
      <c r="J65" s="1672"/>
      <c r="K65" s="1672"/>
      <c r="L65" s="1672"/>
      <c r="M65" s="1672"/>
      <c r="N65" s="1717"/>
      <c r="O65" s="1"/>
    </row>
    <row r="66" spans="1:15">
      <c r="A66" s="1711"/>
      <c r="B66" s="189" t="s">
        <v>158</v>
      </c>
      <c r="C66" s="1714"/>
      <c r="D66" s="1722"/>
      <c r="E66" s="1723"/>
      <c r="F66" s="189" t="s">
        <v>8</v>
      </c>
      <c r="G66" s="1718" t="s">
        <v>130</v>
      </c>
      <c r="H66" s="1719"/>
      <c r="I66" s="1718" t="s">
        <v>30</v>
      </c>
      <c r="J66" s="1719"/>
      <c r="K66" s="1718" t="s">
        <v>31</v>
      </c>
      <c r="L66" s="1719"/>
      <c r="M66" s="1718" t="s">
        <v>159</v>
      </c>
      <c r="N66" s="1726"/>
      <c r="O66" s="1"/>
    </row>
    <row r="67" spans="1:15" ht="15" thickBot="1">
      <c r="A67" s="1712"/>
      <c r="B67" s="190"/>
      <c r="C67" s="1715"/>
      <c r="D67" s="1724"/>
      <c r="E67" s="1725"/>
      <c r="F67" s="190"/>
      <c r="G67" s="191" t="s">
        <v>160</v>
      </c>
      <c r="H67" s="191" t="s">
        <v>10</v>
      </c>
      <c r="I67" s="191" t="s">
        <v>160</v>
      </c>
      <c r="J67" s="191" t="s">
        <v>10</v>
      </c>
      <c r="K67" s="191" t="s">
        <v>160</v>
      </c>
      <c r="L67" s="191" t="s">
        <v>10</v>
      </c>
      <c r="M67" s="191" t="s">
        <v>160</v>
      </c>
      <c r="N67" s="192" t="s">
        <v>10</v>
      </c>
      <c r="O67" s="1"/>
    </row>
    <row r="68" spans="1:15" ht="15" thickTop="1">
      <c r="A68" s="193"/>
      <c r="B68" s="1475" t="s">
        <v>1473</v>
      </c>
      <c r="C68" s="194"/>
      <c r="D68" s="195"/>
      <c r="E68" s="195"/>
      <c r="F68" s="196"/>
      <c r="G68" s="195"/>
      <c r="H68" s="194"/>
      <c r="I68" s="195"/>
      <c r="J68" s="194"/>
      <c r="K68" s="195"/>
      <c r="L68" s="194"/>
      <c r="M68" s="195"/>
      <c r="N68" s="197"/>
      <c r="O68" s="1"/>
    </row>
    <row r="69" spans="1:15">
      <c r="A69" s="198">
        <v>1</v>
      </c>
      <c r="B69" s="1248" t="s">
        <v>1474</v>
      </c>
      <c r="C69" s="1478">
        <f>F69/D69</f>
        <v>30000</v>
      </c>
      <c r="D69" s="1158">
        <v>10</v>
      </c>
      <c r="E69" s="1158" t="s">
        <v>1492</v>
      </c>
      <c r="F69" s="1237">
        <v>300000</v>
      </c>
      <c r="G69" s="1141">
        <v>10</v>
      </c>
      <c r="H69" s="194">
        <f>C69*G69</f>
        <v>300000</v>
      </c>
      <c r="I69" s="1131"/>
      <c r="J69" s="194"/>
      <c r="K69" s="201"/>
      <c r="L69" s="194"/>
      <c r="M69" s="201"/>
      <c r="N69" s="197"/>
      <c r="O69" s="1"/>
    </row>
    <row r="70" spans="1:15">
      <c r="A70" s="193">
        <v>2</v>
      </c>
      <c r="B70" s="1248" t="s">
        <v>1475</v>
      </c>
      <c r="C70" s="1478">
        <f t="shared" ref="C70:C87" si="5">F70/D70</f>
        <v>35000</v>
      </c>
      <c r="D70" s="1158">
        <v>2</v>
      </c>
      <c r="E70" s="1158" t="s">
        <v>1493</v>
      </c>
      <c r="F70" s="1237">
        <v>70000</v>
      </c>
      <c r="G70" s="1141">
        <v>2</v>
      </c>
      <c r="H70" s="194">
        <f t="shared" ref="H70:H87" si="6">C70*G70</f>
        <v>70000</v>
      </c>
      <c r="I70" s="1131"/>
      <c r="J70" s="194"/>
      <c r="K70" s="201"/>
      <c r="L70" s="194"/>
      <c r="M70" s="201"/>
      <c r="N70" s="197"/>
      <c r="O70" s="1"/>
    </row>
    <row r="71" spans="1:15">
      <c r="A71" s="198">
        <v>3</v>
      </c>
      <c r="B71" s="1248" t="s">
        <v>1476</v>
      </c>
      <c r="C71" s="1478">
        <f t="shared" si="5"/>
        <v>9000</v>
      </c>
      <c r="D71" s="1158">
        <v>2</v>
      </c>
      <c r="E71" s="1158" t="s">
        <v>277</v>
      </c>
      <c r="F71" s="1237">
        <v>18000</v>
      </c>
      <c r="G71" s="1141">
        <v>2</v>
      </c>
      <c r="H71" s="194">
        <f t="shared" si="6"/>
        <v>18000</v>
      </c>
      <c r="I71" s="1131"/>
      <c r="J71" s="194"/>
      <c r="K71" s="201"/>
      <c r="L71" s="194"/>
      <c r="M71" s="201"/>
      <c r="N71" s="197"/>
      <c r="O71" s="1"/>
    </row>
    <row r="72" spans="1:15">
      <c r="A72" s="193">
        <v>4</v>
      </c>
      <c r="B72" s="1248" t="s">
        <v>1477</v>
      </c>
      <c r="C72" s="1478">
        <f t="shared" si="5"/>
        <v>50000</v>
      </c>
      <c r="D72" s="1158">
        <v>1</v>
      </c>
      <c r="E72" s="1158" t="s">
        <v>1494</v>
      </c>
      <c r="F72" s="1237">
        <v>50000</v>
      </c>
      <c r="G72" s="1141">
        <v>1</v>
      </c>
      <c r="H72" s="194">
        <f t="shared" si="6"/>
        <v>50000</v>
      </c>
      <c r="I72" s="1131"/>
      <c r="J72" s="200"/>
      <c r="K72" s="201"/>
      <c r="L72" s="200"/>
      <c r="M72" s="201"/>
      <c r="N72" s="197"/>
      <c r="O72" s="1"/>
    </row>
    <row r="73" spans="1:15">
      <c r="A73" s="198">
        <v>5</v>
      </c>
      <c r="B73" s="1248" t="s">
        <v>1478</v>
      </c>
      <c r="C73" s="1478">
        <f t="shared" si="5"/>
        <v>100000</v>
      </c>
      <c r="D73" s="1158">
        <v>1</v>
      </c>
      <c r="E73" s="1158" t="s">
        <v>764</v>
      </c>
      <c r="F73" s="1237">
        <v>100000</v>
      </c>
      <c r="G73" s="1141">
        <v>1</v>
      </c>
      <c r="H73" s="194">
        <f t="shared" si="6"/>
        <v>100000</v>
      </c>
      <c r="I73" s="1131"/>
      <c r="J73" s="200"/>
      <c r="K73" s="201"/>
      <c r="L73" s="200"/>
      <c r="M73" s="201"/>
      <c r="N73" s="197"/>
      <c r="O73" s="1"/>
    </row>
    <row r="74" spans="1:15">
      <c r="A74" s="193">
        <v>6</v>
      </c>
      <c r="B74" s="1248" t="s">
        <v>1479</v>
      </c>
      <c r="C74" s="1478">
        <f t="shared" si="5"/>
        <v>12000</v>
      </c>
      <c r="D74" s="1158">
        <v>1</v>
      </c>
      <c r="E74" s="1158" t="s">
        <v>165</v>
      </c>
      <c r="F74" s="1237">
        <v>12000</v>
      </c>
      <c r="G74" s="1141">
        <v>1</v>
      </c>
      <c r="H74" s="194">
        <f t="shared" si="6"/>
        <v>12000</v>
      </c>
      <c r="I74" s="1131"/>
      <c r="J74" s="200"/>
      <c r="K74" s="201"/>
      <c r="L74" s="200"/>
      <c r="M74" s="201"/>
      <c r="N74" s="197"/>
      <c r="O74" s="1"/>
    </row>
    <row r="75" spans="1:15">
      <c r="A75" s="198">
        <v>7</v>
      </c>
      <c r="B75" s="1248" t="s">
        <v>1480</v>
      </c>
      <c r="C75" s="1478">
        <f t="shared" si="5"/>
        <v>15000</v>
      </c>
      <c r="D75" s="1158">
        <v>1</v>
      </c>
      <c r="E75" s="1158" t="s">
        <v>1495</v>
      </c>
      <c r="F75" s="1237">
        <v>15000</v>
      </c>
      <c r="G75" s="1141">
        <v>1</v>
      </c>
      <c r="H75" s="194">
        <f t="shared" si="6"/>
        <v>15000</v>
      </c>
      <c r="I75" s="1131"/>
      <c r="J75" s="200"/>
      <c r="K75" s="201"/>
      <c r="L75" s="200"/>
      <c r="M75" s="201"/>
      <c r="N75" s="197"/>
      <c r="O75" s="1"/>
    </row>
    <row r="76" spans="1:15">
      <c r="A76" s="193">
        <v>8</v>
      </c>
      <c r="B76" s="1248" t="s">
        <v>1481</v>
      </c>
      <c r="C76" s="1478">
        <f t="shared" si="5"/>
        <v>17500</v>
      </c>
      <c r="D76" s="1158">
        <v>2</v>
      </c>
      <c r="E76" s="1158" t="s">
        <v>277</v>
      </c>
      <c r="F76" s="1237">
        <v>35000</v>
      </c>
      <c r="G76" s="1141">
        <v>2</v>
      </c>
      <c r="H76" s="194">
        <f t="shared" si="6"/>
        <v>35000</v>
      </c>
      <c r="I76" s="1131"/>
      <c r="J76" s="200"/>
      <c r="K76" s="201"/>
      <c r="L76" s="200"/>
      <c r="M76" s="201"/>
      <c r="N76" s="197"/>
      <c r="O76" s="1"/>
    </row>
    <row r="77" spans="1:15">
      <c r="A77" s="198">
        <v>9</v>
      </c>
      <c r="B77" s="1248" t="s">
        <v>1482</v>
      </c>
      <c r="C77" s="1478">
        <f t="shared" si="5"/>
        <v>8333.3333333333339</v>
      </c>
      <c r="D77" s="1158">
        <v>3</v>
      </c>
      <c r="E77" s="1158" t="s">
        <v>277</v>
      </c>
      <c r="F77" s="1237">
        <v>25000</v>
      </c>
      <c r="G77" s="1141">
        <v>3</v>
      </c>
      <c r="H77" s="194">
        <f t="shared" si="6"/>
        <v>25000</v>
      </c>
      <c r="I77" s="1131"/>
      <c r="J77" s="200"/>
      <c r="K77" s="201"/>
      <c r="L77" s="200"/>
      <c r="M77" s="201"/>
      <c r="N77" s="197"/>
      <c r="O77" s="1"/>
    </row>
    <row r="78" spans="1:15">
      <c r="A78" s="193">
        <v>10</v>
      </c>
      <c r="B78" s="1248" t="s">
        <v>1483</v>
      </c>
      <c r="C78" s="1478">
        <f t="shared" si="5"/>
        <v>25000</v>
      </c>
      <c r="D78" s="1158">
        <v>1</v>
      </c>
      <c r="E78" s="1158" t="s">
        <v>1495</v>
      </c>
      <c r="F78" s="1237">
        <v>25000</v>
      </c>
      <c r="G78" s="1141"/>
      <c r="H78" s="194">
        <f t="shared" si="6"/>
        <v>0</v>
      </c>
      <c r="I78" s="1134">
        <v>1</v>
      </c>
      <c r="J78" s="200">
        <f>C78*I78</f>
        <v>25000</v>
      </c>
      <c r="K78" s="201"/>
      <c r="L78" s="200"/>
      <c r="M78" s="201"/>
      <c r="N78" s="197"/>
      <c r="O78" s="1"/>
    </row>
    <row r="79" spans="1:15">
      <c r="A79" s="198">
        <v>11</v>
      </c>
      <c r="B79" s="1248" t="s">
        <v>1484</v>
      </c>
      <c r="C79" s="1478">
        <f t="shared" si="5"/>
        <v>10000</v>
      </c>
      <c r="D79" s="1158">
        <v>1</v>
      </c>
      <c r="E79" s="1158" t="s">
        <v>165</v>
      </c>
      <c r="F79" s="1237">
        <v>10000</v>
      </c>
      <c r="G79" s="1141"/>
      <c r="H79" s="194">
        <f t="shared" si="6"/>
        <v>0</v>
      </c>
      <c r="I79" s="1134">
        <v>1</v>
      </c>
      <c r="J79" s="200">
        <f t="shared" ref="J79:J87" si="7">C79*I79</f>
        <v>10000</v>
      </c>
      <c r="K79" s="201"/>
      <c r="L79" s="200"/>
      <c r="M79" s="201"/>
      <c r="N79" s="197"/>
      <c r="O79" s="1"/>
    </row>
    <row r="80" spans="1:15">
      <c r="A80" s="193"/>
      <c r="B80" s="1475" t="s">
        <v>1485</v>
      </c>
      <c r="C80" s="1478"/>
      <c r="D80" s="1477"/>
      <c r="E80" s="1227"/>
      <c r="F80" s="1237"/>
      <c r="G80" s="1141"/>
      <c r="H80" s="194">
        <f t="shared" si="6"/>
        <v>0</v>
      </c>
      <c r="I80" s="1131"/>
      <c r="J80" s="200">
        <f t="shared" si="7"/>
        <v>0</v>
      </c>
      <c r="K80" s="201"/>
      <c r="L80" s="200"/>
      <c r="M80" s="201"/>
      <c r="N80" s="197"/>
      <c r="O80" s="1"/>
    </row>
    <row r="81" spans="1:15">
      <c r="A81" s="198">
        <v>12</v>
      </c>
      <c r="B81" s="1132" t="s">
        <v>1486</v>
      </c>
      <c r="C81" s="1478">
        <f t="shared" si="5"/>
        <v>7500</v>
      </c>
      <c r="D81" s="1158">
        <v>1</v>
      </c>
      <c r="E81" s="1158" t="s">
        <v>936</v>
      </c>
      <c r="F81" s="1161">
        <v>7500</v>
      </c>
      <c r="G81" s="1141">
        <v>1</v>
      </c>
      <c r="H81" s="194">
        <f t="shared" si="6"/>
        <v>7500</v>
      </c>
      <c r="I81" s="1131"/>
      <c r="J81" s="200">
        <f t="shared" si="7"/>
        <v>0</v>
      </c>
      <c r="K81" s="201"/>
      <c r="L81" s="200"/>
      <c r="M81" s="201"/>
      <c r="N81" s="197"/>
      <c r="O81" s="1"/>
    </row>
    <row r="82" spans="1:15">
      <c r="A82" s="193">
        <v>13</v>
      </c>
      <c r="B82" s="1248" t="s">
        <v>1487</v>
      </c>
      <c r="C82" s="1478">
        <f t="shared" si="5"/>
        <v>7500</v>
      </c>
      <c r="D82" s="1158">
        <v>4</v>
      </c>
      <c r="E82" s="1158" t="s">
        <v>1496</v>
      </c>
      <c r="F82" s="1237">
        <v>30000</v>
      </c>
      <c r="G82" s="1141">
        <v>4</v>
      </c>
      <c r="H82" s="194">
        <f t="shared" si="6"/>
        <v>30000</v>
      </c>
      <c r="I82" s="1131"/>
      <c r="J82" s="200">
        <f t="shared" si="7"/>
        <v>0</v>
      </c>
      <c r="K82" s="201"/>
      <c r="L82" s="200"/>
      <c r="M82" s="201"/>
      <c r="N82" s="197"/>
      <c r="O82" s="1"/>
    </row>
    <row r="83" spans="1:15" s="1272" customFormat="1">
      <c r="A83" s="193">
        <v>14</v>
      </c>
      <c r="B83" s="1248" t="s">
        <v>1110</v>
      </c>
      <c r="C83" s="1478">
        <f t="shared" si="5"/>
        <v>5000</v>
      </c>
      <c r="D83" s="1158">
        <v>2</v>
      </c>
      <c r="E83" s="1158" t="s">
        <v>135</v>
      </c>
      <c r="F83" s="1237">
        <v>10000</v>
      </c>
      <c r="G83" s="1141">
        <v>2</v>
      </c>
      <c r="H83" s="194">
        <f t="shared" si="6"/>
        <v>10000</v>
      </c>
      <c r="I83" s="1131"/>
      <c r="J83" s="200">
        <f t="shared" si="7"/>
        <v>0</v>
      </c>
      <c r="K83" s="201"/>
      <c r="L83" s="200"/>
      <c r="M83" s="201"/>
      <c r="N83" s="197"/>
    </row>
    <row r="84" spans="1:15" s="1272" customFormat="1">
      <c r="A84" s="193">
        <v>15</v>
      </c>
      <c r="B84" s="1248" t="s">
        <v>1488</v>
      </c>
      <c r="C84" s="1478">
        <f t="shared" si="5"/>
        <v>3500</v>
      </c>
      <c r="D84" s="1158">
        <v>1</v>
      </c>
      <c r="E84" s="1158" t="s">
        <v>936</v>
      </c>
      <c r="F84" s="1237">
        <v>3500</v>
      </c>
      <c r="G84" s="1141">
        <v>1</v>
      </c>
      <c r="H84" s="194">
        <f t="shared" si="6"/>
        <v>3500</v>
      </c>
      <c r="I84" s="1131"/>
      <c r="J84" s="200">
        <f t="shared" si="7"/>
        <v>0</v>
      </c>
      <c r="K84" s="201"/>
      <c r="L84" s="200"/>
      <c r="M84" s="201"/>
      <c r="N84" s="197"/>
    </row>
    <row r="85" spans="1:15" s="1272" customFormat="1">
      <c r="A85" s="193">
        <v>16</v>
      </c>
      <c r="B85" s="1248" t="s">
        <v>1489</v>
      </c>
      <c r="C85" s="1478">
        <f t="shared" si="5"/>
        <v>10000</v>
      </c>
      <c r="D85" s="1158">
        <v>1</v>
      </c>
      <c r="E85" s="1158" t="s">
        <v>542</v>
      </c>
      <c r="F85" s="1237">
        <v>10000</v>
      </c>
      <c r="G85" s="1141"/>
      <c r="H85" s="194">
        <f t="shared" si="6"/>
        <v>0</v>
      </c>
      <c r="I85" s="1134">
        <v>1</v>
      </c>
      <c r="J85" s="200">
        <f t="shared" si="7"/>
        <v>10000</v>
      </c>
      <c r="K85" s="201"/>
      <c r="L85" s="200"/>
      <c r="M85" s="201"/>
      <c r="N85" s="197"/>
    </row>
    <row r="86" spans="1:15" s="1272" customFormat="1">
      <c r="A86" s="193"/>
      <c r="B86" s="1476" t="s">
        <v>1490</v>
      </c>
      <c r="C86" s="1478"/>
      <c r="D86" s="1477"/>
      <c r="E86" s="1158"/>
      <c r="F86" s="1237"/>
      <c r="G86" s="1141"/>
      <c r="H86" s="194">
        <f t="shared" si="6"/>
        <v>0</v>
      </c>
      <c r="I86" s="1131"/>
      <c r="J86" s="200">
        <f t="shared" si="7"/>
        <v>0</v>
      </c>
      <c r="K86" s="201"/>
      <c r="L86" s="200"/>
      <c r="M86" s="201"/>
      <c r="N86" s="197"/>
    </row>
    <row r="87" spans="1:15">
      <c r="A87" s="198">
        <v>17</v>
      </c>
      <c r="B87" s="1248" t="s">
        <v>1491</v>
      </c>
      <c r="C87" s="1478">
        <f t="shared" si="5"/>
        <v>10000</v>
      </c>
      <c r="D87" s="1158">
        <v>4</v>
      </c>
      <c r="E87" s="1158" t="s">
        <v>277</v>
      </c>
      <c r="F87" s="1237">
        <v>40000</v>
      </c>
      <c r="G87" s="1141">
        <v>4</v>
      </c>
      <c r="H87" s="194">
        <f t="shared" si="6"/>
        <v>40000</v>
      </c>
      <c r="I87" s="1131"/>
      <c r="J87" s="200">
        <f t="shared" si="7"/>
        <v>0</v>
      </c>
      <c r="K87" s="201"/>
      <c r="L87" s="200"/>
      <c r="M87" s="201"/>
      <c r="N87" s="197"/>
      <c r="O87" s="1"/>
    </row>
    <row r="88" spans="1:15" ht="15" thickBot="1">
      <c r="A88" s="202"/>
      <c r="B88" s="203" t="s">
        <v>16</v>
      </c>
      <c r="C88" s="204"/>
      <c r="D88" s="204"/>
      <c r="E88" s="204"/>
      <c r="F88" s="205"/>
      <c r="G88" s="204"/>
      <c r="H88" s="205"/>
      <c r="I88" s="204"/>
      <c r="J88" s="205"/>
      <c r="K88" s="204"/>
      <c r="L88" s="205">
        <f>SUM(L68:L87)</f>
        <v>0</v>
      </c>
      <c r="M88" s="204"/>
      <c r="N88" s="206">
        <f>SUM(N68:N87)</f>
        <v>0</v>
      </c>
      <c r="O88" s="1"/>
    </row>
    <row r="89" spans="1:15">
      <c r="A89" s="1"/>
      <c r="B89" s="1"/>
      <c r="C89" s="1"/>
      <c r="D89" s="1"/>
      <c r="F89" s="1"/>
      <c r="G89" s="1"/>
      <c r="H89" s="1"/>
      <c r="I89" s="1"/>
      <c r="J89" s="1"/>
      <c r="K89" s="1"/>
      <c r="L89" s="1"/>
      <c r="M89" s="1"/>
      <c r="N89" s="1"/>
      <c r="O89" s="1"/>
    </row>
    <row r="90" spans="1:15">
      <c r="A90" s="1"/>
      <c r="B90" s="1" t="s">
        <v>163</v>
      </c>
      <c r="C90" s="1"/>
      <c r="D90" s="1"/>
      <c r="F90" s="1"/>
      <c r="G90" s="1"/>
      <c r="H90" s="1"/>
      <c r="I90" s="1"/>
      <c r="J90" s="1"/>
      <c r="K90" s="1"/>
      <c r="L90" s="1"/>
      <c r="M90" s="1"/>
      <c r="N90" s="1"/>
      <c r="O90" s="1"/>
    </row>
    <row r="91" spans="1:15">
      <c r="A91" s="1"/>
      <c r="B91" s="1"/>
      <c r="C91" s="1"/>
      <c r="D91" s="1"/>
      <c r="F91" s="1"/>
      <c r="G91" s="1"/>
      <c r="H91" s="1"/>
      <c r="I91" s="1" t="s">
        <v>65</v>
      </c>
      <c r="J91" s="1"/>
      <c r="K91" s="1"/>
      <c r="L91" s="1"/>
      <c r="M91" s="1"/>
      <c r="N91" s="1"/>
      <c r="O91" s="1"/>
    </row>
    <row r="92" spans="1:15">
      <c r="A92" s="1"/>
      <c r="B92" s="1"/>
      <c r="C92" s="1"/>
      <c r="D92" s="1"/>
      <c r="F92" s="1"/>
      <c r="G92" s="1"/>
      <c r="H92" s="1"/>
      <c r="I92" s="1"/>
      <c r="J92" s="1"/>
      <c r="K92" s="1693" t="s">
        <v>898</v>
      </c>
      <c r="L92" s="1693"/>
      <c r="M92" s="1693"/>
      <c r="N92" s="1"/>
      <c r="O92" s="1"/>
    </row>
    <row r="93" spans="1:15">
      <c r="A93" s="1"/>
      <c r="B93" s="1"/>
      <c r="C93" s="1"/>
      <c r="D93" s="1"/>
      <c r="F93" s="1"/>
      <c r="G93" s="1"/>
      <c r="H93" s="1"/>
      <c r="I93" s="1"/>
      <c r="J93" s="1"/>
      <c r="K93" s="1687" t="s">
        <v>1497</v>
      </c>
      <c r="L93" s="1687"/>
      <c r="M93" s="1687"/>
      <c r="N93" s="1"/>
      <c r="O93" s="1"/>
    </row>
    <row r="94" spans="1:15">
      <c r="A94" s="1"/>
      <c r="B94" s="1"/>
      <c r="C94" s="1"/>
      <c r="D94" s="1"/>
      <c r="F94" s="1"/>
      <c r="G94" s="1"/>
      <c r="H94" s="1"/>
      <c r="I94" s="1"/>
      <c r="J94" s="1"/>
      <c r="K94" s="1"/>
      <c r="L94" s="1"/>
      <c r="M94" s="1"/>
      <c r="N94" s="1"/>
      <c r="O94" s="1"/>
    </row>
    <row r="104" ht="15" customHeight="1"/>
  </sheetData>
  <mergeCells count="24">
    <mergeCell ref="K92:M92"/>
    <mergeCell ref="A65:A67"/>
    <mergeCell ref="C65:C67"/>
    <mergeCell ref="G65:N65"/>
    <mergeCell ref="G66:H66"/>
    <mergeCell ref="I66:J66"/>
    <mergeCell ref="K66:L66"/>
    <mergeCell ref="M66:N66"/>
    <mergeCell ref="K93:M93"/>
    <mergeCell ref="A2:O2"/>
    <mergeCell ref="A3:O3"/>
    <mergeCell ref="A7:A9"/>
    <mergeCell ref="C7:C9"/>
    <mergeCell ref="G7:N7"/>
    <mergeCell ref="G8:H8"/>
    <mergeCell ref="I8:J8"/>
    <mergeCell ref="K8:L8"/>
    <mergeCell ref="D7:E9"/>
    <mergeCell ref="D65:E67"/>
    <mergeCell ref="M8:N8"/>
    <mergeCell ref="K52:L52"/>
    <mergeCell ref="K53:L53"/>
    <mergeCell ref="A60:O60"/>
    <mergeCell ref="A61:O61"/>
  </mergeCells>
  <pageMargins left="0.7" right="0.7" top="0.75" bottom="0.75" header="0.3" footer="0.3"/>
  <pageSetup paperSize="9" orientation="landscape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164"/>
  <sheetViews>
    <sheetView topLeftCell="A141" workbookViewId="0">
      <selection activeCell="L161" sqref="L161"/>
    </sheetView>
  </sheetViews>
  <sheetFormatPr defaultRowHeight="14.4"/>
  <cols>
    <col min="1" max="1" width="6" customWidth="1"/>
    <col min="2" max="2" width="28" customWidth="1"/>
    <col min="6" max="6" width="12.6640625" customWidth="1"/>
    <col min="8" max="8" width="13.44140625" customWidth="1"/>
    <col min="10" max="10" width="12.33203125" customWidth="1"/>
    <col min="12" max="12" width="12.109375" customWidth="1"/>
    <col min="14" max="14" width="13.33203125" customWidth="1"/>
  </cols>
  <sheetData>
    <row r="1" spans="1:14">
      <c r="A1" s="1732" t="s">
        <v>171</v>
      </c>
      <c r="B1" s="1732"/>
      <c r="C1" s="1732"/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</row>
    <row r="2" spans="1:14">
      <c r="A2" s="1732" t="s">
        <v>20</v>
      </c>
      <c r="B2" s="1732"/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</row>
    <row r="3" spans="1:14">
      <c r="A3" s="237"/>
      <c r="B3" s="237"/>
      <c r="C3" s="237"/>
      <c r="D3" s="238"/>
      <c r="E3" s="238"/>
      <c r="F3" s="237"/>
      <c r="G3" s="239"/>
      <c r="H3" s="237"/>
      <c r="I3" s="239"/>
      <c r="J3" s="237"/>
      <c r="K3" s="239"/>
      <c r="L3" s="237"/>
      <c r="M3" s="239"/>
      <c r="N3" s="237"/>
    </row>
    <row r="4" spans="1:14">
      <c r="A4" s="240" t="s">
        <v>1316</v>
      </c>
      <c r="B4" s="240"/>
      <c r="C4" s="240"/>
      <c r="D4" s="241"/>
      <c r="E4" s="241"/>
      <c r="F4" s="240"/>
      <c r="G4" s="242"/>
      <c r="H4" s="240"/>
      <c r="I4" s="242"/>
      <c r="J4" s="240"/>
      <c r="K4" s="242"/>
      <c r="L4" s="240"/>
      <c r="M4" s="242"/>
      <c r="N4" s="240"/>
    </row>
    <row r="5" spans="1:14">
      <c r="A5" s="1733" t="s">
        <v>172</v>
      </c>
      <c r="B5" s="1733"/>
      <c r="C5" s="1733"/>
      <c r="D5" s="1733"/>
      <c r="E5" s="243"/>
      <c r="F5" s="1734" t="s">
        <v>1</v>
      </c>
      <c r="G5" s="1734"/>
      <c r="H5" s="1734"/>
      <c r="I5" s="1734"/>
      <c r="J5" s="1734"/>
      <c r="K5" s="1735" t="s">
        <v>173</v>
      </c>
      <c r="L5" s="1736"/>
      <c r="M5" s="1736"/>
      <c r="N5" s="1737"/>
    </row>
    <row r="6" spans="1:14">
      <c r="A6" s="244" t="s">
        <v>1317</v>
      </c>
      <c r="B6" s="244"/>
      <c r="C6" s="244"/>
      <c r="D6" s="244"/>
      <c r="E6" s="245"/>
      <c r="F6" s="246" t="s">
        <v>2</v>
      </c>
      <c r="G6" s="1734" t="s">
        <v>3</v>
      </c>
      <c r="H6" s="1734"/>
      <c r="I6" s="1734" t="s">
        <v>4</v>
      </c>
      <c r="J6" s="1734"/>
      <c r="K6" s="1738" t="s">
        <v>5</v>
      </c>
      <c r="L6" s="1739"/>
      <c r="M6" s="1739"/>
      <c r="N6" s="1740"/>
    </row>
    <row r="7" spans="1:14">
      <c r="A7" s="1741" t="s">
        <v>128</v>
      </c>
      <c r="B7" s="1744" t="s">
        <v>6</v>
      </c>
      <c r="C7" s="1741" t="s">
        <v>7</v>
      </c>
      <c r="D7" s="1747" t="s">
        <v>28</v>
      </c>
      <c r="E7" s="1748"/>
      <c r="F7" s="1753" t="s">
        <v>8</v>
      </c>
      <c r="G7" s="1728" t="s">
        <v>129</v>
      </c>
      <c r="H7" s="1729"/>
      <c r="I7" s="1729"/>
      <c r="J7" s="1729"/>
      <c r="K7" s="1729"/>
      <c r="L7" s="1729"/>
      <c r="M7" s="1729"/>
      <c r="N7" s="1730"/>
    </row>
    <row r="8" spans="1:14">
      <c r="A8" s="1742"/>
      <c r="B8" s="1745"/>
      <c r="C8" s="1742"/>
      <c r="D8" s="1749"/>
      <c r="E8" s="1750"/>
      <c r="F8" s="1753"/>
      <c r="G8" s="1731" t="s">
        <v>130</v>
      </c>
      <c r="H8" s="1731"/>
      <c r="I8" s="1731" t="s">
        <v>30</v>
      </c>
      <c r="J8" s="1731"/>
      <c r="K8" s="1731" t="s">
        <v>31</v>
      </c>
      <c r="L8" s="1731"/>
      <c r="M8" s="1731" t="s">
        <v>32</v>
      </c>
      <c r="N8" s="1731"/>
    </row>
    <row r="9" spans="1:14">
      <c r="A9" s="1743"/>
      <c r="B9" s="1746"/>
      <c r="C9" s="1743"/>
      <c r="D9" s="1751"/>
      <c r="E9" s="1752"/>
      <c r="F9" s="1753"/>
      <c r="G9" s="247" t="s">
        <v>9</v>
      </c>
      <c r="H9" s="247" t="s">
        <v>10</v>
      </c>
      <c r="I9" s="247" t="s">
        <v>9</v>
      </c>
      <c r="J9" s="247" t="s">
        <v>10</v>
      </c>
      <c r="K9" s="247" t="s">
        <v>9</v>
      </c>
      <c r="L9" s="247" t="s">
        <v>10</v>
      </c>
      <c r="M9" s="247" t="s">
        <v>9</v>
      </c>
      <c r="N9" s="247" t="s">
        <v>10</v>
      </c>
    </row>
    <row r="10" spans="1:14">
      <c r="A10" s="248">
        <v>1</v>
      </c>
      <c r="B10" s="1287" t="s">
        <v>1320</v>
      </c>
      <c r="C10" s="1411">
        <v>190</v>
      </c>
      <c r="D10" s="1415">
        <v>80</v>
      </c>
      <c r="E10" s="1288" t="s">
        <v>1253</v>
      </c>
      <c r="F10" s="1424">
        <f>C10*D10</f>
        <v>15200</v>
      </c>
      <c r="G10" s="1375">
        <v>20</v>
      </c>
      <c r="H10" s="1424">
        <f>C10*G10</f>
        <v>3800</v>
      </c>
      <c r="I10" s="1193">
        <v>20</v>
      </c>
      <c r="J10" s="1426">
        <f>C10*I10</f>
        <v>3800</v>
      </c>
      <c r="K10" s="1377">
        <v>20</v>
      </c>
      <c r="L10" s="1426">
        <f>C10*K10</f>
        <v>3800</v>
      </c>
      <c r="M10" s="1193">
        <v>20</v>
      </c>
      <c r="N10" s="1426">
        <f>C10*M10</f>
        <v>3800</v>
      </c>
    </row>
    <row r="11" spans="1:14" ht="15.75" customHeight="1">
      <c r="A11" s="248">
        <f>A10+1</f>
        <v>2</v>
      </c>
      <c r="B11" s="1287" t="s">
        <v>1321</v>
      </c>
      <c r="C11" s="1411">
        <v>170</v>
      </c>
      <c r="D11" s="1415">
        <v>40</v>
      </c>
      <c r="E11" s="1288" t="s">
        <v>1253</v>
      </c>
      <c r="F11" s="1424">
        <f t="shared" ref="F11:F74" si="0">C11*D11</f>
        <v>6800</v>
      </c>
      <c r="G11" s="1375">
        <v>10</v>
      </c>
      <c r="H11" s="1424">
        <f t="shared" ref="H11:H74" si="1">C11*G11</f>
        <v>1700</v>
      </c>
      <c r="I11" s="1193">
        <v>10</v>
      </c>
      <c r="J11" s="1426">
        <f t="shared" ref="J11:J74" si="2">C11*I11</f>
        <v>1700</v>
      </c>
      <c r="K11" s="1377">
        <v>10</v>
      </c>
      <c r="L11" s="1426">
        <f t="shared" ref="L11:L74" si="3">C11*K11</f>
        <v>1700</v>
      </c>
      <c r="M11" s="1193">
        <v>10</v>
      </c>
      <c r="N11" s="1426">
        <f t="shared" ref="N11:N74" si="4">C11*M11</f>
        <v>1700</v>
      </c>
    </row>
    <row r="12" spans="1:14">
      <c r="A12" s="248">
        <f t="shared" ref="A12:A41" si="5">A11+1</f>
        <v>3</v>
      </c>
      <c r="B12" s="1287" t="s">
        <v>1322</v>
      </c>
      <c r="C12" s="1411">
        <v>145</v>
      </c>
      <c r="D12" s="1415">
        <v>80</v>
      </c>
      <c r="E12" s="1288" t="s">
        <v>1253</v>
      </c>
      <c r="F12" s="1424">
        <f t="shared" si="0"/>
        <v>11600</v>
      </c>
      <c r="G12" s="1375">
        <v>20</v>
      </c>
      <c r="H12" s="1424">
        <f t="shared" si="1"/>
        <v>2900</v>
      </c>
      <c r="I12" s="1193">
        <v>20</v>
      </c>
      <c r="J12" s="1426">
        <f t="shared" si="2"/>
        <v>2900</v>
      </c>
      <c r="K12" s="1377">
        <v>20</v>
      </c>
      <c r="L12" s="1426">
        <f t="shared" si="3"/>
        <v>2900</v>
      </c>
      <c r="M12" s="1193">
        <v>20</v>
      </c>
      <c r="N12" s="1426">
        <f t="shared" si="4"/>
        <v>2900</v>
      </c>
    </row>
    <row r="13" spans="1:14">
      <c r="A13" s="248">
        <f t="shared" si="5"/>
        <v>4</v>
      </c>
      <c r="B13" s="1287" t="s">
        <v>1323</v>
      </c>
      <c r="C13" s="1411">
        <v>135</v>
      </c>
      <c r="D13" s="1415">
        <v>40</v>
      </c>
      <c r="E13" s="1288" t="s">
        <v>1253</v>
      </c>
      <c r="F13" s="1424">
        <f t="shared" si="0"/>
        <v>5400</v>
      </c>
      <c r="G13" s="1375">
        <v>10</v>
      </c>
      <c r="H13" s="1424">
        <f t="shared" si="1"/>
        <v>1350</v>
      </c>
      <c r="I13" s="1193">
        <v>10</v>
      </c>
      <c r="J13" s="1426">
        <f t="shared" si="2"/>
        <v>1350</v>
      </c>
      <c r="K13" s="1377">
        <v>10</v>
      </c>
      <c r="L13" s="1426">
        <f t="shared" si="3"/>
        <v>1350</v>
      </c>
      <c r="M13" s="1193">
        <v>10</v>
      </c>
      <c r="N13" s="1426">
        <f t="shared" si="4"/>
        <v>1350</v>
      </c>
    </row>
    <row r="14" spans="1:14">
      <c r="A14" s="248">
        <f t="shared" si="5"/>
        <v>5</v>
      </c>
      <c r="B14" s="1287" t="s">
        <v>1324</v>
      </c>
      <c r="C14" s="1411">
        <v>72</v>
      </c>
      <c r="D14" s="1415">
        <v>72</v>
      </c>
      <c r="E14" s="1288" t="s">
        <v>120</v>
      </c>
      <c r="F14" s="1424">
        <f t="shared" si="0"/>
        <v>5184</v>
      </c>
      <c r="G14" s="1375">
        <v>24</v>
      </c>
      <c r="H14" s="1424">
        <f t="shared" si="1"/>
        <v>1728</v>
      </c>
      <c r="I14" s="1193">
        <v>12</v>
      </c>
      <c r="J14" s="1426">
        <f t="shared" si="2"/>
        <v>864</v>
      </c>
      <c r="K14" s="1377">
        <v>24</v>
      </c>
      <c r="L14" s="1426">
        <f t="shared" si="3"/>
        <v>1728</v>
      </c>
      <c r="M14" s="1193">
        <v>12</v>
      </c>
      <c r="N14" s="1426">
        <f t="shared" si="4"/>
        <v>864</v>
      </c>
    </row>
    <row r="15" spans="1:14">
      <c r="A15" s="248">
        <f t="shared" si="5"/>
        <v>6</v>
      </c>
      <c r="B15" s="1287" t="s">
        <v>1325</v>
      </c>
      <c r="C15" s="1411">
        <v>60</v>
      </c>
      <c r="D15" s="1415">
        <v>48</v>
      </c>
      <c r="E15" s="1288" t="s">
        <v>120</v>
      </c>
      <c r="F15" s="1424">
        <f t="shared" si="0"/>
        <v>2880</v>
      </c>
      <c r="G15" s="1375">
        <v>12</v>
      </c>
      <c r="H15" s="1424">
        <f t="shared" si="1"/>
        <v>720</v>
      </c>
      <c r="I15" s="1193">
        <v>12</v>
      </c>
      <c r="J15" s="1426">
        <f t="shared" si="2"/>
        <v>720</v>
      </c>
      <c r="K15" s="1377">
        <v>12</v>
      </c>
      <c r="L15" s="1426">
        <f t="shared" si="3"/>
        <v>720</v>
      </c>
      <c r="M15" s="1193">
        <v>12</v>
      </c>
      <c r="N15" s="1426">
        <f t="shared" si="4"/>
        <v>720</v>
      </c>
    </row>
    <row r="16" spans="1:14">
      <c r="A16" s="248">
        <f t="shared" si="5"/>
        <v>7</v>
      </c>
      <c r="B16" s="1287" t="s">
        <v>1326</v>
      </c>
      <c r="C16" s="1411">
        <v>144</v>
      </c>
      <c r="D16" s="1415">
        <v>48</v>
      </c>
      <c r="E16" s="1288" t="s">
        <v>120</v>
      </c>
      <c r="F16" s="1424">
        <f t="shared" si="0"/>
        <v>6912</v>
      </c>
      <c r="G16" s="1375">
        <v>12</v>
      </c>
      <c r="H16" s="1424">
        <f t="shared" si="1"/>
        <v>1728</v>
      </c>
      <c r="I16" s="1193">
        <v>12</v>
      </c>
      <c r="J16" s="1426">
        <f t="shared" si="2"/>
        <v>1728</v>
      </c>
      <c r="K16" s="1377">
        <v>12</v>
      </c>
      <c r="L16" s="1426">
        <f t="shared" si="3"/>
        <v>1728</v>
      </c>
      <c r="M16" s="1193">
        <v>12</v>
      </c>
      <c r="N16" s="1426">
        <f t="shared" si="4"/>
        <v>1728</v>
      </c>
    </row>
    <row r="17" spans="1:14">
      <c r="A17" s="248">
        <f t="shared" si="5"/>
        <v>8</v>
      </c>
      <c r="B17" s="1287" t="s">
        <v>1327</v>
      </c>
      <c r="C17" s="1411">
        <v>3</v>
      </c>
      <c r="D17" s="1415">
        <v>72</v>
      </c>
      <c r="E17" s="1288" t="s">
        <v>120</v>
      </c>
      <c r="F17" s="1424">
        <f t="shared" si="0"/>
        <v>216</v>
      </c>
      <c r="G17" s="1375">
        <v>24</v>
      </c>
      <c r="H17" s="1424">
        <f t="shared" si="1"/>
        <v>72</v>
      </c>
      <c r="I17" s="1193">
        <v>12</v>
      </c>
      <c r="J17" s="1426">
        <f t="shared" si="2"/>
        <v>36</v>
      </c>
      <c r="K17" s="1377">
        <v>24</v>
      </c>
      <c r="L17" s="1426">
        <f t="shared" si="3"/>
        <v>72</v>
      </c>
      <c r="M17" s="1193">
        <v>12</v>
      </c>
      <c r="N17" s="1426">
        <f t="shared" si="4"/>
        <v>36</v>
      </c>
    </row>
    <row r="18" spans="1:14">
      <c r="A18" s="248">
        <f t="shared" si="5"/>
        <v>9</v>
      </c>
      <c r="B18" s="1287" t="s">
        <v>1328</v>
      </c>
      <c r="C18" s="1411">
        <v>2</v>
      </c>
      <c r="D18" s="1415">
        <v>48</v>
      </c>
      <c r="E18" s="1288" t="s">
        <v>120</v>
      </c>
      <c r="F18" s="1424">
        <f t="shared" si="0"/>
        <v>96</v>
      </c>
      <c r="G18" s="1375">
        <v>12</v>
      </c>
      <c r="H18" s="1424">
        <f t="shared" si="1"/>
        <v>24</v>
      </c>
      <c r="I18" s="1193">
        <v>12</v>
      </c>
      <c r="J18" s="1426">
        <f t="shared" si="2"/>
        <v>24</v>
      </c>
      <c r="K18" s="1377">
        <v>12</v>
      </c>
      <c r="L18" s="1426">
        <f t="shared" si="3"/>
        <v>24</v>
      </c>
      <c r="M18" s="1193">
        <v>12</v>
      </c>
      <c r="N18" s="1426">
        <f t="shared" si="4"/>
        <v>24</v>
      </c>
    </row>
    <row r="19" spans="1:14">
      <c r="A19" s="248">
        <f t="shared" si="5"/>
        <v>10</v>
      </c>
      <c r="B19" s="1287" t="s">
        <v>1329</v>
      </c>
      <c r="C19" s="1411">
        <v>12</v>
      </c>
      <c r="D19" s="1415">
        <v>48</v>
      </c>
      <c r="E19" s="1288" t="s">
        <v>120</v>
      </c>
      <c r="F19" s="1424">
        <f t="shared" si="0"/>
        <v>576</v>
      </c>
      <c r="G19" s="1375">
        <v>12</v>
      </c>
      <c r="H19" s="1424">
        <f t="shared" si="1"/>
        <v>144</v>
      </c>
      <c r="I19" s="1193">
        <v>12</v>
      </c>
      <c r="J19" s="1426">
        <f t="shared" si="2"/>
        <v>144</v>
      </c>
      <c r="K19" s="1377">
        <v>12</v>
      </c>
      <c r="L19" s="1426">
        <f t="shared" si="3"/>
        <v>144</v>
      </c>
      <c r="M19" s="1193">
        <v>12</v>
      </c>
      <c r="N19" s="1426">
        <f t="shared" si="4"/>
        <v>144</v>
      </c>
    </row>
    <row r="20" spans="1:14">
      <c r="A20" s="248">
        <f t="shared" si="5"/>
        <v>11</v>
      </c>
      <c r="B20" s="1287" t="s">
        <v>1330</v>
      </c>
      <c r="C20" s="1411">
        <v>60</v>
      </c>
      <c r="D20" s="1415">
        <v>32</v>
      </c>
      <c r="E20" s="1288" t="s">
        <v>14</v>
      </c>
      <c r="F20" s="1424">
        <f t="shared" si="0"/>
        <v>1920</v>
      </c>
      <c r="G20" s="1375">
        <v>8</v>
      </c>
      <c r="H20" s="1424">
        <f t="shared" si="1"/>
        <v>480</v>
      </c>
      <c r="I20" s="1193">
        <v>8</v>
      </c>
      <c r="J20" s="1426">
        <f t="shared" si="2"/>
        <v>480</v>
      </c>
      <c r="K20" s="1377">
        <v>8</v>
      </c>
      <c r="L20" s="1426">
        <f t="shared" si="3"/>
        <v>480</v>
      </c>
      <c r="M20" s="1193">
        <v>8</v>
      </c>
      <c r="N20" s="1426">
        <f t="shared" si="4"/>
        <v>480</v>
      </c>
    </row>
    <row r="21" spans="1:14">
      <c r="A21" s="248">
        <f t="shared" si="5"/>
        <v>12</v>
      </c>
      <c r="B21" s="1297" t="s">
        <v>1331</v>
      </c>
      <c r="C21" s="1412">
        <v>65</v>
      </c>
      <c r="D21" s="1415">
        <v>8</v>
      </c>
      <c r="E21" s="1422" t="s">
        <v>14</v>
      </c>
      <c r="F21" s="1424">
        <f t="shared" si="0"/>
        <v>520</v>
      </c>
      <c r="G21" s="1375">
        <v>2</v>
      </c>
      <c r="H21" s="1424">
        <f t="shared" si="1"/>
        <v>130</v>
      </c>
      <c r="I21" s="1193">
        <v>2</v>
      </c>
      <c r="J21" s="1426">
        <f t="shared" si="2"/>
        <v>130</v>
      </c>
      <c r="K21" s="1377">
        <v>2</v>
      </c>
      <c r="L21" s="1426">
        <f t="shared" si="3"/>
        <v>130</v>
      </c>
      <c r="M21" s="1193">
        <v>2</v>
      </c>
      <c r="N21" s="1426">
        <f t="shared" si="4"/>
        <v>130</v>
      </c>
    </row>
    <row r="22" spans="1:14">
      <c r="A22" s="248">
        <f t="shared" si="5"/>
        <v>13</v>
      </c>
      <c r="B22" s="1287" t="s">
        <v>1332</v>
      </c>
      <c r="C22" s="1411">
        <v>240</v>
      </c>
      <c r="D22" s="1415">
        <v>8</v>
      </c>
      <c r="E22" s="1288" t="s">
        <v>14</v>
      </c>
      <c r="F22" s="1424">
        <f t="shared" si="0"/>
        <v>1920</v>
      </c>
      <c r="G22" s="1375">
        <v>2</v>
      </c>
      <c r="H22" s="1424">
        <f t="shared" si="1"/>
        <v>480</v>
      </c>
      <c r="I22" s="1193">
        <v>2</v>
      </c>
      <c r="J22" s="1426">
        <f t="shared" si="2"/>
        <v>480</v>
      </c>
      <c r="K22" s="1377">
        <v>2</v>
      </c>
      <c r="L22" s="1426">
        <f t="shared" si="3"/>
        <v>480</v>
      </c>
      <c r="M22" s="1193">
        <v>2</v>
      </c>
      <c r="N22" s="1426">
        <f t="shared" si="4"/>
        <v>480</v>
      </c>
    </row>
    <row r="23" spans="1:14">
      <c r="A23" s="248">
        <f t="shared" si="5"/>
        <v>14</v>
      </c>
      <c r="B23" s="1287" t="s">
        <v>1333</v>
      </c>
      <c r="C23" s="1411">
        <v>25</v>
      </c>
      <c r="D23" s="1415">
        <v>16</v>
      </c>
      <c r="E23" s="1288" t="s">
        <v>14</v>
      </c>
      <c r="F23" s="1424">
        <f t="shared" si="0"/>
        <v>400</v>
      </c>
      <c r="G23" s="1375">
        <v>4</v>
      </c>
      <c r="H23" s="1424">
        <f t="shared" si="1"/>
        <v>100</v>
      </c>
      <c r="I23" s="1193">
        <v>4</v>
      </c>
      <c r="J23" s="1426">
        <f t="shared" si="2"/>
        <v>100</v>
      </c>
      <c r="K23" s="1377">
        <v>4</v>
      </c>
      <c r="L23" s="1426">
        <f t="shared" si="3"/>
        <v>100</v>
      </c>
      <c r="M23" s="1193">
        <v>4</v>
      </c>
      <c r="N23" s="1426">
        <f t="shared" si="4"/>
        <v>100</v>
      </c>
    </row>
    <row r="24" spans="1:14">
      <c r="A24" s="248">
        <f t="shared" si="5"/>
        <v>15</v>
      </c>
      <c r="B24" s="1287" t="s">
        <v>408</v>
      </c>
      <c r="C24" s="1411">
        <v>35</v>
      </c>
      <c r="D24" s="1415">
        <v>16</v>
      </c>
      <c r="E24" s="1288" t="s">
        <v>14</v>
      </c>
      <c r="F24" s="1424">
        <f t="shared" si="0"/>
        <v>560</v>
      </c>
      <c r="G24" s="1375">
        <v>4</v>
      </c>
      <c r="H24" s="1424">
        <f t="shared" si="1"/>
        <v>140</v>
      </c>
      <c r="I24" s="1193">
        <v>4</v>
      </c>
      <c r="J24" s="1426">
        <f t="shared" si="2"/>
        <v>140</v>
      </c>
      <c r="K24" s="1377">
        <v>4</v>
      </c>
      <c r="L24" s="1426">
        <f t="shared" si="3"/>
        <v>140</v>
      </c>
      <c r="M24" s="1193">
        <v>4</v>
      </c>
      <c r="N24" s="1426">
        <f t="shared" si="4"/>
        <v>140</v>
      </c>
    </row>
    <row r="25" spans="1:14">
      <c r="A25" s="248">
        <f t="shared" si="5"/>
        <v>16</v>
      </c>
      <c r="B25" s="1287" t="s">
        <v>1334</v>
      </c>
      <c r="C25" s="1411">
        <v>50</v>
      </c>
      <c r="D25" s="1415">
        <v>2</v>
      </c>
      <c r="E25" s="1288" t="s">
        <v>14</v>
      </c>
      <c r="F25" s="1424">
        <f t="shared" si="0"/>
        <v>100</v>
      </c>
      <c r="G25" s="1375">
        <v>1</v>
      </c>
      <c r="H25" s="1424">
        <f t="shared" si="1"/>
        <v>50</v>
      </c>
      <c r="I25" s="1193">
        <v>0</v>
      </c>
      <c r="J25" s="1426">
        <f t="shared" si="2"/>
        <v>0</v>
      </c>
      <c r="K25" s="1377">
        <v>1</v>
      </c>
      <c r="L25" s="1426">
        <f t="shared" si="3"/>
        <v>50</v>
      </c>
      <c r="M25" s="1193">
        <v>0</v>
      </c>
      <c r="N25" s="1426">
        <f t="shared" si="4"/>
        <v>0</v>
      </c>
    </row>
    <row r="26" spans="1:14">
      <c r="A26" s="248">
        <f t="shared" si="5"/>
        <v>17</v>
      </c>
      <c r="B26" s="1287" t="s">
        <v>1335</v>
      </c>
      <c r="C26" s="1411">
        <v>300</v>
      </c>
      <c r="D26" s="1415">
        <v>8</v>
      </c>
      <c r="E26" s="1288" t="s">
        <v>120</v>
      </c>
      <c r="F26" s="1424">
        <f t="shared" si="0"/>
        <v>2400</v>
      </c>
      <c r="G26" s="1375">
        <v>4</v>
      </c>
      <c r="H26" s="1424">
        <f t="shared" si="1"/>
        <v>1200</v>
      </c>
      <c r="I26" s="1193">
        <v>0</v>
      </c>
      <c r="J26" s="1426">
        <f t="shared" si="2"/>
        <v>0</v>
      </c>
      <c r="K26" s="1377">
        <v>4</v>
      </c>
      <c r="L26" s="1426">
        <f t="shared" si="3"/>
        <v>1200</v>
      </c>
      <c r="M26" s="1193">
        <v>0</v>
      </c>
      <c r="N26" s="1426">
        <f t="shared" si="4"/>
        <v>0</v>
      </c>
    </row>
    <row r="27" spans="1:14">
      <c r="A27" s="248">
        <f t="shared" si="5"/>
        <v>18</v>
      </c>
      <c r="B27" s="1287" t="s">
        <v>1336</v>
      </c>
      <c r="C27" s="1411">
        <v>35</v>
      </c>
      <c r="D27" s="1415">
        <v>12</v>
      </c>
      <c r="E27" s="1288" t="s">
        <v>14</v>
      </c>
      <c r="F27" s="1424">
        <f t="shared" si="0"/>
        <v>420</v>
      </c>
      <c r="G27" s="1375">
        <v>3</v>
      </c>
      <c r="H27" s="1424">
        <f t="shared" si="1"/>
        <v>105</v>
      </c>
      <c r="I27" s="1193">
        <v>3</v>
      </c>
      <c r="J27" s="1426">
        <f t="shared" si="2"/>
        <v>105</v>
      </c>
      <c r="K27" s="1377">
        <v>3</v>
      </c>
      <c r="L27" s="1426">
        <f t="shared" si="3"/>
        <v>105</v>
      </c>
      <c r="M27" s="1193">
        <v>3</v>
      </c>
      <c r="N27" s="1426">
        <f t="shared" si="4"/>
        <v>105</v>
      </c>
    </row>
    <row r="28" spans="1:14">
      <c r="A28" s="248">
        <f t="shared" si="5"/>
        <v>19</v>
      </c>
      <c r="B28" s="1287" t="s">
        <v>648</v>
      </c>
      <c r="C28" s="1411">
        <v>18</v>
      </c>
      <c r="D28" s="1415">
        <v>8</v>
      </c>
      <c r="E28" s="1288" t="s">
        <v>54</v>
      </c>
      <c r="F28" s="1424">
        <f t="shared" si="0"/>
        <v>144</v>
      </c>
      <c r="G28" s="1375">
        <v>2</v>
      </c>
      <c r="H28" s="1424">
        <f t="shared" si="1"/>
        <v>36</v>
      </c>
      <c r="I28" s="1193">
        <v>2</v>
      </c>
      <c r="J28" s="1426">
        <f t="shared" si="2"/>
        <v>36</v>
      </c>
      <c r="K28" s="1377">
        <v>2</v>
      </c>
      <c r="L28" s="1426">
        <f t="shared" si="3"/>
        <v>36</v>
      </c>
      <c r="M28" s="1193">
        <v>2</v>
      </c>
      <c r="N28" s="1426">
        <f t="shared" si="4"/>
        <v>36</v>
      </c>
    </row>
    <row r="29" spans="1:14">
      <c r="A29" s="248">
        <f>A28+1</f>
        <v>20</v>
      </c>
      <c r="B29" s="1287" t="s">
        <v>1337</v>
      </c>
      <c r="C29" s="1411">
        <v>95</v>
      </c>
      <c r="D29" s="1415">
        <v>4</v>
      </c>
      <c r="E29" s="1288" t="s">
        <v>250</v>
      </c>
      <c r="F29" s="1424">
        <f t="shared" si="0"/>
        <v>380</v>
      </c>
      <c r="G29" s="1375">
        <v>2</v>
      </c>
      <c r="H29" s="1424">
        <f t="shared" si="1"/>
        <v>190</v>
      </c>
      <c r="I29" s="1193">
        <v>0</v>
      </c>
      <c r="J29" s="1426">
        <f t="shared" si="2"/>
        <v>0</v>
      </c>
      <c r="K29" s="1377">
        <v>2</v>
      </c>
      <c r="L29" s="1426">
        <f t="shared" si="3"/>
        <v>190</v>
      </c>
      <c r="M29" s="1193">
        <v>0</v>
      </c>
      <c r="N29" s="1426">
        <f t="shared" si="4"/>
        <v>0</v>
      </c>
    </row>
    <row r="30" spans="1:14">
      <c r="A30" s="248">
        <f>A29+1</f>
        <v>21</v>
      </c>
      <c r="B30" s="1287" t="s">
        <v>1338</v>
      </c>
      <c r="C30" s="1411">
        <v>350</v>
      </c>
      <c r="D30" s="1416">
        <v>1</v>
      </c>
      <c r="E30" s="1288" t="s">
        <v>120</v>
      </c>
      <c r="F30" s="1424">
        <f t="shared" si="0"/>
        <v>350</v>
      </c>
      <c r="G30" s="1375">
        <v>1</v>
      </c>
      <c r="H30" s="1424">
        <f t="shared" si="1"/>
        <v>350</v>
      </c>
      <c r="I30" s="1193">
        <v>0</v>
      </c>
      <c r="J30" s="1426">
        <f t="shared" si="2"/>
        <v>0</v>
      </c>
      <c r="K30" s="1377">
        <v>0</v>
      </c>
      <c r="L30" s="1426">
        <f t="shared" si="3"/>
        <v>0</v>
      </c>
      <c r="M30" s="1193">
        <v>0</v>
      </c>
      <c r="N30" s="1426">
        <f t="shared" si="4"/>
        <v>0</v>
      </c>
    </row>
    <row r="31" spans="1:14">
      <c r="A31" s="248">
        <v>22</v>
      </c>
      <c r="B31" s="1287" t="s">
        <v>1339</v>
      </c>
      <c r="C31" s="1372">
        <v>350</v>
      </c>
      <c r="D31" s="1193">
        <v>12</v>
      </c>
      <c r="E31" s="1193" t="s">
        <v>1411</v>
      </c>
      <c r="F31" s="1424">
        <f t="shared" si="0"/>
        <v>4200</v>
      </c>
      <c r="G31" s="1377">
        <v>3</v>
      </c>
      <c r="H31" s="1424">
        <f t="shared" si="1"/>
        <v>1050</v>
      </c>
      <c r="I31" s="1193">
        <v>3</v>
      </c>
      <c r="J31" s="1426">
        <f t="shared" si="2"/>
        <v>1050</v>
      </c>
      <c r="K31" s="1377">
        <v>3</v>
      </c>
      <c r="L31" s="1426">
        <f t="shared" si="3"/>
        <v>1050</v>
      </c>
      <c r="M31" s="1193">
        <v>3</v>
      </c>
      <c r="N31" s="1426">
        <f t="shared" si="4"/>
        <v>1050</v>
      </c>
    </row>
    <row r="32" spans="1:14">
      <c r="A32" s="248">
        <f>A31+1</f>
        <v>23</v>
      </c>
      <c r="B32" s="1287" t="s">
        <v>1340</v>
      </c>
      <c r="C32" s="1372">
        <v>350</v>
      </c>
      <c r="D32" s="1193">
        <v>6</v>
      </c>
      <c r="E32" s="1193" t="s">
        <v>1411</v>
      </c>
      <c r="F32" s="1424">
        <f t="shared" si="0"/>
        <v>2100</v>
      </c>
      <c r="G32" s="1377">
        <v>1</v>
      </c>
      <c r="H32" s="1424">
        <f t="shared" si="1"/>
        <v>350</v>
      </c>
      <c r="I32" s="1193">
        <v>2</v>
      </c>
      <c r="J32" s="1426">
        <f t="shared" si="2"/>
        <v>700</v>
      </c>
      <c r="K32" s="1377">
        <v>1</v>
      </c>
      <c r="L32" s="1426">
        <f t="shared" si="3"/>
        <v>350</v>
      </c>
      <c r="M32" s="1193">
        <v>2</v>
      </c>
      <c r="N32" s="1426">
        <f t="shared" si="4"/>
        <v>700</v>
      </c>
    </row>
    <row r="33" spans="1:14">
      <c r="A33" s="248">
        <f>A32+1</f>
        <v>24</v>
      </c>
      <c r="B33" s="1287" t="s">
        <v>1341</v>
      </c>
      <c r="C33" s="1372">
        <v>350</v>
      </c>
      <c r="D33" s="1193">
        <v>6</v>
      </c>
      <c r="E33" s="1193" t="s">
        <v>1411</v>
      </c>
      <c r="F33" s="1424">
        <f t="shared" si="0"/>
        <v>2100</v>
      </c>
      <c r="G33" s="1377">
        <v>1</v>
      </c>
      <c r="H33" s="1424">
        <f t="shared" si="1"/>
        <v>350</v>
      </c>
      <c r="I33" s="1193">
        <v>2</v>
      </c>
      <c r="J33" s="1426">
        <f t="shared" si="2"/>
        <v>700</v>
      </c>
      <c r="K33" s="1377">
        <v>1</v>
      </c>
      <c r="L33" s="1426">
        <f t="shared" si="3"/>
        <v>350</v>
      </c>
      <c r="M33" s="1193">
        <v>2</v>
      </c>
      <c r="N33" s="1426">
        <f t="shared" si="4"/>
        <v>700</v>
      </c>
    </row>
    <row r="34" spans="1:14">
      <c r="A34" s="248">
        <f>A33+1</f>
        <v>25</v>
      </c>
      <c r="B34" s="1287" t="s">
        <v>1342</v>
      </c>
      <c r="C34" s="1372">
        <v>350</v>
      </c>
      <c r="D34" s="1193">
        <v>6</v>
      </c>
      <c r="E34" s="1193" t="s">
        <v>1411</v>
      </c>
      <c r="F34" s="1424">
        <f t="shared" si="0"/>
        <v>2100</v>
      </c>
      <c r="G34" s="1377">
        <v>1</v>
      </c>
      <c r="H34" s="1424">
        <f t="shared" si="1"/>
        <v>350</v>
      </c>
      <c r="I34" s="1193">
        <v>2</v>
      </c>
      <c r="J34" s="1426">
        <f t="shared" si="2"/>
        <v>700</v>
      </c>
      <c r="K34" s="1377">
        <v>1</v>
      </c>
      <c r="L34" s="1426">
        <f t="shared" si="3"/>
        <v>350</v>
      </c>
      <c r="M34" s="1193">
        <v>2</v>
      </c>
      <c r="N34" s="1426">
        <f t="shared" si="4"/>
        <v>700</v>
      </c>
    </row>
    <row r="35" spans="1:14">
      <c r="A35" s="248">
        <f t="shared" si="5"/>
        <v>26</v>
      </c>
      <c r="B35" s="1287" t="s">
        <v>131</v>
      </c>
      <c r="C35" s="1372">
        <v>75</v>
      </c>
      <c r="D35" s="1193">
        <v>12</v>
      </c>
      <c r="E35" s="1288" t="s">
        <v>120</v>
      </c>
      <c r="F35" s="1424">
        <f t="shared" si="0"/>
        <v>900</v>
      </c>
      <c r="G35" s="1377">
        <v>3</v>
      </c>
      <c r="H35" s="1424">
        <f t="shared" si="1"/>
        <v>225</v>
      </c>
      <c r="I35" s="1193">
        <v>3</v>
      </c>
      <c r="J35" s="1426">
        <f t="shared" si="2"/>
        <v>225</v>
      </c>
      <c r="K35" s="1377">
        <v>3</v>
      </c>
      <c r="L35" s="1426">
        <f t="shared" si="3"/>
        <v>225</v>
      </c>
      <c r="M35" s="1193">
        <v>3</v>
      </c>
      <c r="N35" s="1426">
        <f t="shared" si="4"/>
        <v>225</v>
      </c>
    </row>
    <row r="36" spans="1:14">
      <c r="A36" s="248">
        <f t="shared" si="5"/>
        <v>27</v>
      </c>
      <c r="B36" s="1408" t="s">
        <v>423</v>
      </c>
      <c r="C36" s="1413">
        <v>40</v>
      </c>
      <c r="D36" s="1417">
        <v>24</v>
      </c>
      <c r="E36" s="1288" t="s">
        <v>120</v>
      </c>
      <c r="F36" s="1424">
        <f t="shared" si="0"/>
        <v>960</v>
      </c>
      <c r="G36" s="1425">
        <v>6</v>
      </c>
      <c r="H36" s="1424">
        <f t="shared" si="1"/>
        <v>240</v>
      </c>
      <c r="I36" s="1425">
        <v>6</v>
      </c>
      <c r="J36" s="1426">
        <f t="shared" si="2"/>
        <v>240</v>
      </c>
      <c r="K36" s="1425">
        <v>6</v>
      </c>
      <c r="L36" s="1426">
        <f t="shared" si="3"/>
        <v>240</v>
      </c>
      <c r="M36" s="1425">
        <v>6</v>
      </c>
      <c r="N36" s="1426">
        <f t="shared" si="4"/>
        <v>240</v>
      </c>
    </row>
    <row r="37" spans="1:14">
      <c r="A37" s="248">
        <f t="shared" si="5"/>
        <v>28</v>
      </c>
      <c r="B37" s="1409" t="s">
        <v>1343</v>
      </c>
      <c r="C37" s="1372">
        <v>500</v>
      </c>
      <c r="D37" s="1418">
        <v>4</v>
      </c>
      <c r="E37" s="1288" t="s">
        <v>120</v>
      </c>
      <c r="F37" s="1424">
        <f t="shared" si="0"/>
        <v>2000</v>
      </c>
      <c r="G37" s="1193">
        <v>2</v>
      </c>
      <c r="H37" s="1424">
        <f t="shared" si="1"/>
        <v>1000</v>
      </c>
      <c r="I37" s="1193">
        <v>0</v>
      </c>
      <c r="J37" s="1426">
        <f t="shared" si="2"/>
        <v>0</v>
      </c>
      <c r="K37" s="1193">
        <v>2</v>
      </c>
      <c r="L37" s="1426">
        <f t="shared" si="3"/>
        <v>1000</v>
      </c>
      <c r="M37" s="1193">
        <v>0</v>
      </c>
      <c r="N37" s="1426">
        <f t="shared" si="4"/>
        <v>0</v>
      </c>
    </row>
    <row r="38" spans="1:14">
      <c r="A38" s="248">
        <f t="shared" si="5"/>
        <v>29</v>
      </c>
      <c r="B38" s="1287" t="s">
        <v>1344</v>
      </c>
      <c r="C38" s="1372">
        <v>1500</v>
      </c>
      <c r="D38" s="1193">
        <v>2</v>
      </c>
      <c r="E38" s="1288" t="s">
        <v>192</v>
      </c>
      <c r="F38" s="1424">
        <f t="shared" si="0"/>
        <v>3000</v>
      </c>
      <c r="G38" s="1193">
        <v>1</v>
      </c>
      <c r="H38" s="1424">
        <f t="shared" si="1"/>
        <v>1500</v>
      </c>
      <c r="I38" s="1193">
        <v>0</v>
      </c>
      <c r="J38" s="1426">
        <f t="shared" si="2"/>
        <v>0</v>
      </c>
      <c r="K38" s="1193">
        <v>1</v>
      </c>
      <c r="L38" s="1426">
        <f t="shared" si="3"/>
        <v>1500</v>
      </c>
      <c r="M38" s="1193">
        <v>0</v>
      </c>
      <c r="N38" s="1426">
        <f t="shared" si="4"/>
        <v>0</v>
      </c>
    </row>
    <row r="39" spans="1:14">
      <c r="A39" s="248">
        <f t="shared" si="5"/>
        <v>30</v>
      </c>
      <c r="B39" s="1287" t="s">
        <v>1345</v>
      </c>
      <c r="C39" s="1372">
        <v>250</v>
      </c>
      <c r="D39" s="1193">
        <v>2</v>
      </c>
      <c r="E39" s="1288" t="s">
        <v>120</v>
      </c>
      <c r="F39" s="1424">
        <f t="shared" si="0"/>
        <v>500</v>
      </c>
      <c r="G39" s="1193">
        <v>0</v>
      </c>
      <c r="H39" s="1424">
        <f t="shared" si="1"/>
        <v>0</v>
      </c>
      <c r="I39" s="1193">
        <v>0</v>
      </c>
      <c r="J39" s="1426">
        <f t="shared" si="2"/>
        <v>0</v>
      </c>
      <c r="K39" s="1193">
        <v>2</v>
      </c>
      <c r="L39" s="1426">
        <f t="shared" si="3"/>
        <v>500</v>
      </c>
      <c r="M39" s="1193">
        <v>0</v>
      </c>
      <c r="N39" s="1426">
        <f t="shared" si="4"/>
        <v>0</v>
      </c>
    </row>
    <row r="40" spans="1:14">
      <c r="A40" s="248">
        <f t="shared" si="5"/>
        <v>31</v>
      </c>
      <c r="B40" s="1287" t="s">
        <v>1346</v>
      </c>
      <c r="C40" s="1372">
        <v>250</v>
      </c>
      <c r="D40" s="1193">
        <v>10</v>
      </c>
      <c r="E40" s="1288" t="s">
        <v>120</v>
      </c>
      <c r="F40" s="1424">
        <f t="shared" si="0"/>
        <v>2500</v>
      </c>
      <c r="G40" s="1193">
        <v>10</v>
      </c>
      <c r="H40" s="1424">
        <f t="shared" si="1"/>
        <v>2500</v>
      </c>
      <c r="I40" s="1193">
        <v>0</v>
      </c>
      <c r="J40" s="1426">
        <f t="shared" si="2"/>
        <v>0</v>
      </c>
      <c r="K40" s="1193">
        <v>0</v>
      </c>
      <c r="L40" s="1426">
        <f t="shared" si="3"/>
        <v>0</v>
      </c>
      <c r="M40" s="1193">
        <v>0</v>
      </c>
      <c r="N40" s="1426">
        <f t="shared" si="4"/>
        <v>0</v>
      </c>
    </row>
    <row r="41" spans="1:14">
      <c r="A41" s="248">
        <f t="shared" si="5"/>
        <v>32</v>
      </c>
      <c r="B41" s="1287" t="s">
        <v>1347</v>
      </c>
      <c r="C41" s="1372">
        <v>250</v>
      </c>
      <c r="D41" s="1193">
        <v>10</v>
      </c>
      <c r="E41" s="1288" t="s">
        <v>120</v>
      </c>
      <c r="F41" s="1424">
        <f t="shared" si="0"/>
        <v>2500</v>
      </c>
      <c r="G41" s="1193">
        <v>0</v>
      </c>
      <c r="H41" s="1424">
        <f t="shared" si="1"/>
        <v>0</v>
      </c>
      <c r="I41" s="1193">
        <v>0</v>
      </c>
      <c r="J41" s="1426">
        <f t="shared" si="2"/>
        <v>0</v>
      </c>
      <c r="K41" s="1193">
        <v>5</v>
      </c>
      <c r="L41" s="1426">
        <f t="shared" si="3"/>
        <v>1250</v>
      </c>
      <c r="M41" s="1193">
        <v>5</v>
      </c>
      <c r="N41" s="1426">
        <f t="shared" si="4"/>
        <v>1250</v>
      </c>
    </row>
    <row r="42" spans="1:14">
      <c r="A42" s="248">
        <v>33</v>
      </c>
      <c r="B42" s="1287" t="s">
        <v>1348</v>
      </c>
      <c r="C42" s="1372">
        <v>150</v>
      </c>
      <c r="D42" s="1193">
        <v>6</v>
      </c>
      <c r="E42" s="1288" t="s">
        <v>120</v>
      </c>
      <c r="F42" s="1424">
        <f t="shared" si="0"/>
        <v>900</v>
      </c>
      <c r="G42" s="1193">
        <v>6</v>
      </c>
      <c r="H42" s="1424">
        <f t="shared" si="1"/>
        <v>900</v>
      </c>
      <c r="I42" s="1193">
        <v>0</v>
      </c>
      <c r="J42" s="1426">
        <f t="shared" si="2"/>
        <v>0</v>
      </c>
      <c r="K42" s="1193">
        <v>0</v>
      </c>
      <c r="L42" s="1426">
        <f t="shared" si="3"/>
        <v>0</v>
      </c>
      <c r="M42" s="1193">
        <v>0</v>
      </c>
      <c r="N42" s="1426">
        <f t="shared" si="4"/>
        <v>0</v>
      </c>
    </row>
    <row r="43" spans="1:14">
      <c r="A43" s="248">
        <v>34</v>
      </c>
      <c r="B43" s="1287" t="s">
        <v>1349</v>
      </c>
      <c r="C43" s="1372">
        <v>35</v>
      </c>
      <c r="D43" s="1193">
        <v>1</v>
      </c>
      <c r="E43" s="1193" t="s">
        <v>1411</v>
      </c>
      <c r="F43" s="1424">
        <f t="shared" si="0"/>
        <v>35</v>
      </c>
      <c r="G43" s="1193">
        <v>1</v>
      </c>
      <c r="H43" s="1424">
        <f t="shared" si="1"/>
        <v>35</v>
      </c>
      <c r="I43" s="1193">
        <v>0</v>
      </c>
      <c r="J43" s="1426">
        <f t="shared" si="2"/>
        <v>0</v>
      </c>
      <c r="K43" s="1193">
        <v>0</v>
      </c>
      <c r="L43" s="1426">
        <f t="shared" si="3"/>
        <v>0</v>
      </c>
      <c r="M43" s="1193">
        <v>0</v>
      </c>
      <c r="N43" s="1426">
        <f t="shared" si="4"/>
        <v>0</v>
      </c>
    </row>
    <row r="44" spans="1:14">
      <c r="A44" s="248">
        <v>35</v>
      </c>
      <c r="B44" s="1287" t="s">
        <v>1350</v>
      </c>
      <c r="C44" s="1372">
        <v>50</v>
      </c>
      <c r="D44" s="1193">
        <v>8</v>
      </c>
      <c r="E44" s="1288" t="s">
        <v>120</v>
      </c>
      <c r="F44" s="1424">
        <f t="shared" si="0"/>
        <v>400</v>
      </c>
      <c r="G44" s="1193">
        <v>2</v>
      </c>
      <c r="H44" s="1424">
        <f t="shared" si="1"/>
        <v>100</v>
      </c>
      <c r="I44" s="1193">
        <v>2</v>
      </c>
      <c r="J44" s="1426">
        <f t="shared" si="2"/>
        <v>100</v>
      </c>
      <c r="K44" s="1193">
        <v>2</v>
      </c>
      <c r="L44" s="1426">
        <f t="shared" si="3"/>
        <v>100</v>
      </c>
      <c r="M44" s="1193">
        <v>2</v>
      </c>
      <c r="N44" s="1426">
        <f t="shared" si="4"/>
        <v>100</v>
      </c>
    </row>
    <row r="45" spans="1:14">
      <c r="A45" s="248">
        <v>36</v>
      </c>
      <c r="B45" s="1410" t="s">
        <v>1351</v>
      </c>
      <c r="C45" s="1414">
        <v>55</v>
      </c>
      <c r="D45" s="1419">
        <v>8</v>
      </c>
      <c r="E45" s="1288" t="s">
        <v>120</v>
      </c>
      <c r="F45" s="1424">
        <f t="shared" si="0"/>
        <v>440</v>
      </c>
      <c r="G45" s="1193">
        <v>2</v>
      </c>
      <c r="H45" s="1424">
        <f t="shared" si="1"/>
        <v>110</v>
      </c>
      <c r="I45" s="1193">
        <v>2</v>
      </c>
      <c r="J45" s="1426">
        <f t="shared" si="2"/>
        <v>110</v>
      </c>
      <c r="K45" s="1193">
        <v>2</v>
      </c>
      <c r="L45" s="1426">
        <f t="shared" si="3"/>
        <v>110</v>
      </c>
      <c r="M45" s="1193">
        <v>2</v>
      </c>
      <c r="N45" s="1426">
        <f t="shared" si="4"/>
        <v>110</v>
      </c>
    </row>
    <row r="46" spans="1:14">
      <c r="A46" s="248">
        <v>37</v>
      </c>
      <c r="B46" s="1287" t="s">
        <v>1352</v>
      </c>
      <c r="C46" s="1372">
        <v>50</v>
      </c>
      <c r="D46" s="1193">
        <v>1</v>
      </c>
      <c r="E46" s="1193" t="s">
        <v>1411</v>
      </c>
      <c r="F46" s="1424">
        <f t="shared" si="0"/>
        <v>50</v>
      </c>
      <c r="G46" s="1193">
        <v>1</v>
      </c>
      <c r="H46" s="1424">
        <f t="shared" si="1"/>
        <v>50</v>
      </c>
      <c r="I46" s="1193">
        <v>0</v>
      </c>
      <c r="J46" s="1426">
        <f t="shared" si="2"/>
        <v>0</v>
      </c>
      <c r="K46" s="1193">
        <v>0</v>
      </c>
      <c r="L46" s="1426">
        <f t="shared" si="3"/>
        <v>0</v>
      </c>
      <c r="M46" s="1193">
        <v>0</v>
      </c>
      <c r="N46" s="1426">
        <f t="shared" si="4"/>
        <v>0</v>
      </c>
    </row>
    <row r="47" spans="1:14" s="1272" customFormat="1">
      <c r="A47" s="248">
        <v>38</v>
      </c>
      <c r="B47" s="1410" t="s">
        <v>1353</v>
      </c>
      <c r="C47" s="1414">
        <v>18</v>
      </c>
      <c r="D47" s="1419">
        <v>8</v>
      </c>
      <c r="E47" s="1288" t="s">
        <v>120</v>
      </c>
      <c r="F47" s="1424">
        <f t="shared" si="0"/>
        <v>144</v>
      </c>
      <c r="G47" s="1193">
        <v>2</v>
      </c>
      <c r="H47" s="1424">
        <f t="shared" si="1"/>
        <v>36</v>
      </c>
      <c r="I47" s="1193">
        <v>2</v>
      </c>
      <c r="J47" s="1426">
        <f t="shared" si="2"/>
        <v>36</v>
      </c>
      <c r="K47" s="1193">
        <v>2</v>
      </c>
      <c r="L47" s="1426">
        <f t="shared" si="3"/>
        <v>36</v>
      </c>
      <c r="M47" s="1193">
        <v>2</v>
      </c>
      <c r="N47" s="1426">
        <f t="shared" si="4"/>
        <v>36</v>
      </c>
    </row>
    <row r="48" spans="1:14" s="1272" customFormat="1">
      <c r="A48" s="248">
        <v>39</v>
      </c>
      <c r="B48" s="1287" t="s">
        <v>1354</v>
      </c>
      <c r="C48" s="1372">
        <v>10</v>
      </c>
      <c r="D48" s="1193">
        <v>36</v>
      </c>
      <c r="E48" s="1288" t="s">
        <v>120</v>
      </c>
      <c r="F48" s="1424">
        <f t="shared" si="0"/>
        <v>360</v>
      </c>
      <c r="G48" s="1193">
        <v>24</v>
      </c>
      <c r="H48" s="1424">
        <f t="shared" si="1"/>
        <v>240</v>
      </c>
      <c r="I48" s="1193">
        <v>0</v>
      </c>
      <c r="J48" s="1426">
        <f t="shared" si="2"/>
        <v>0</v>
      </c>
      <c r="K48" s="1193">
        <v>12</v>
      </c>
      <c r="L48" s="1426">
        <f t="shared" si="3"/>
        <v>120</v>
      </c>
      <c r="M48" s="1193">
        <v>0</v>
      </c>
      <c r="N48" s="1426">
        <f t="shared" si="4"/>
        <v>0</v>
      </c>
    </row>
    <row r="49" spans="1:14" s="1272" customFormat="1">
      <c r="A49" s="248">
        <v>40</v>
      </c>
      <c r="B49" s="1287" t="s">
        <v>1355</v>
      </c>
      <c r="C49" s="1372">
        <v>5</v>
      </c>
      <c r="D49" s="1193">
        <v>24</v>
      </c>
      <c r="E49" s="1288" t="s">
        <v>120</v>
      </c>
      <c r="F49" s="1424">
        <f t="shared" si="0"/>
        <v>120</v>
      </c>
      <c r="G49" s="1193">
        <v>12</v>
      </c>
      <c r="H49" s="1424">
        <f t="shared" si="1"/>
        <v>60</v>
      </c>
      <c r="I49" s="1193">
        <v>0</v>
      </c>
      <c r="J49" s="1426">
        <f t="shared" si="2"/>
        <v>0</v>
      </c>
      <c r="K49" s="1193">
        <v>12</v>
      </c>
      <c r="L49" s="1426">
        <f t="shared" si="3"/>
        <v>60</v>
      </c>
      <c r="M49" s="1193">
        <v>0</v>
      </c>
      <c r="N49" s="1426">
        <f t="shared" si="4"/>
        <v>0</v>
      </c>
    </row>
    <row r="50" spans="1:14" s="1272" customFormat="1">
      <c r="A50" s="248">
        <v>41</v>
      </c>
      <c r="B50" s="1287" t="s">
        <v>1356</v>
      </c>
      <c r="C50" s="1372">
        <v>75</v>
      </c>
      <c r="D50" s="1193">
        <v>24</v>
      </c>
      <c r="E50" s="1288" t="s">
        <v>120</v>
      </c>
      <c r="F50" s="1424">
        <f t="shared" si="0"/>
        <v>1800</v>
      </c>
      <c r="G50" s="1193">
        <v>12</v>
      </c>
      <c r="H50" s="1424">
        <f t="shared" si="1"/>
        <v>900</v>
      </c>
      <c r="I50" s="1193">
        <v>0</v>
      </c>
      <c r="J50" s="1426">
        <f t="shared" si="2"/>
        <v>0</v>
      </c>
      <c r="K50" s="1193">
        <v>12</v>
      </c>
      <c r="L50" s="1426">
        <f t="shared" si="3"/>
        <v>900</v>
      </c>
      <c r="M50" s="1193">
        <v>0</v>
      </c>
      <c r="N50" s="1426">
        <f t="shared" si="4"/>
        <v>0</v>
      </c>
    </row>
    <row r="51" spans="1:14" s="1272" customFormat="1">
      <c r="A51" s="248">
        <v>42</v>
      </c>
      <c r="B51" s="1287" t="s">
        <v>1357</v>
      </c>
      <c r="C51" s="1372">
        <v>80</v>
      </c>
      <c r="D51" s="1193">
        <v>6</v>
      </c>
      <c r="E51" s="1288" t="s">
        <v>120</v>
      </c>
      <c r="F51" s="1424">
        <f t="shared" si="0"/>
        <v>480</v>
      </c>
      <c r="G51" s="1193">
        <v>3</v>
      </c>
      <c r="H51" s="1424">
        <f t="shared" si="1"/>
        <v>240</v>
      </c>
      <c r="I51" s="1193">
        <v>0</v>
      </c>
      <c r="J51" s="1426">
        <f t="shared" si="2"/>
        <v>0</v>
      </c>
      <c r="K51" s="1193">
        <v>3</v>
      </c>
      <c r="L51" s="1426">
        <f t="shared" si="3"/>
        <v>240</v>
      </c>
      <c r="M51" s="1193">
        <v>0</v>
      </c>
      <c r="N51" s="1426">
        <f t="shared" si="4"/>
        <v>0</v>
      </c>
    </row>
    <row r="52" spans="1:14" s="1272" customFormat="1">
      <c r="A52" s="248">
        <v>43</v>
      </c>
      <c r="B52" s="1287" t="s">
        <v>1358</v>
      </c>
      <c r="C52" s="1372">
        <v>1000</v>
      </c>
      <c r="D52" s="1193">
        <v>1</v>
      </c>
      <c r="E52" s="1193" t="s">
        <v>192</v>
      </c>
      <c r="F52" s="1424">
        <f t="shared" si="0"/>
        <v>1000</v>
      </c>
      <c r="G52" s="1193">
        <v>1</v>
      </c>
      <c r="H52" s="1424">
        <f t="shared" si="1"/>
        <v>1000</v>
      </c>
      <c r="I52" s="1193">
        <v>0</v>
      </c>
      <c r="J52" s="1426">
        <f t="shared" si="2"/>
        <v>0</v>
      </c>
      <c r="K52" s="1193">
        <v>0</v>
      </c>
      <c r="L52" s="1426">
        <f t="shared" si="3"/>
        <v>0</v>
      </c>
      <c r="M52" s="1193">
        <v>0</v>
      </c>
      <c r="N52" s="1426">
        <f t="shared" si="4"/>
        <v>0</v>
      </c>
    </row>
    <row r="53" spans="1:14" s="1272" customFormat="1">
      <c r="A53" s="248">
        <v>44</v>
      </c>
      <c r="B53" s="1287" t="s">
        <v>1359</v>
      </c>
      <c r="C53" s="1372">
        <v>500</v>
      </c>
      <c r="D53" s="1193">
        <v>1</v>
      </c>
      <c r="E53" s="1193" t="s">
        <v>192</v>
      </c>
      <c r="F53" s="1424">
        <f t="shared" si="0"/>
        <v>500</v>
      </c>
      <c r="G53" s="1193">
        <v>1</v>
      </c>
      <c r="H53" s="1424">
        <f t="shared" si="1"/>
        <v>500</v>
      </c>
      <c r="I53" s="1193">
        <v>0</v>
      </c>
      <c r="J53" s="1426">
        <f t="shared" si="2"/>
        <v>0</v>
      </c>
      <c r="K53" s="1193">
        <v>0</v>
      </c>
      <c r="L53" s="1426">
        <f t="shared" si="3"/>
        <v>0</v>
      </c>
      <c r="M53" s="1193">
        <v>0</v>
      </c>
      <c r="N53" s="1426">
        <f t="shared" si="4"/>
        <v>0</v>
      </c>
    </row>
    <row r="54" spans="1:14" s="1272" customFormat="1">
      <c r="A54" s="248">
        <v>45</v>
      </c>
      <c r="B54" s="1287" t="s">
        <v>1360</v>
      </c>
      <c r="C54" s="1372">
        <v>1200</v>
      </c>
      <c r="D54" s="1193">
        <v>1</v>
      </c>
      <c r="E54" s="1423" t="s">
        <v>192</v>
      </c>
      <c r="F54" s="1424">
        <f t="shared" si="0"/>
        <v>1200</v>
      </c>
      <c r="G54" s="1377">
        <v>1</v>
      </c>
      <c r="H54" s="1424">
        <f t="shared" si="1"/>
        <v>1200</v>
      </c>
      <c r="I54" s="1193">
        <v>0</v>
      </c>
      <c r="J54" s="1426">
        <f t="shared" si="2"/>
        <v>0</v>
      </c>
      <c r="K54" s="1193">
        <v>0</v>
      </c>
      <c r="L54" s="1426">
        <f t="shared" si="3"/>
        <v>0</v>
      </c>
      <c r="M54" s="1193">
        <v>0</v>
      </c>
      <c r="N54" s="1426">
        <f t="shared" si="4"/>
        <v>0</v>
      </c>
    </row>
    <row r="55" spans="1:14" s="1272" customFormat="1">
      <c r="A55" s="248">
        <v>46</v>
      </c>
      <c r="B55" s="1297" t="s">
        <v>1361</v>
      </c>
      <c r="C55" s="1372">
        <v>185</v>
      </c>
      <c r="D55" s="1420">
        <v>2</v>
      </c>
      <c r="E55" s="1193" t="s">
        <v>192</v>
      </c>
      <c r="F55" s="1424">
        <f t="shared" si="0"/>
        <v>370</v>
      </c>
      <c r="G55" s="1193">
        <v>1</v>
      </c>
      <c r="H55" s="1424">
        <f t="shared" si="1"/>
        <v>185</v>
      </c>
      <c r="I55" s="1193">
        <v>0</v>
      </c>
      <c r="J55" s="1426">
        <f t="shared" si="2"/>
        <v>0</v>
      </c>
      <c r="K55" s="1193">
        <v>0</v>
      </c>
      <c r="L55" s="1426">
        <f t="shared" si="3"/>
        <v>0</v>
      </c>
      <c r="M55" s="1193">
        <v>0</v>
      </c>
      <c r="N55" s="1426">
        <f t="shared" si="4"/>
        <v>0</v>
      </c>
    </row>
    <row r="56" spans="1:14" s="1272" customFormat="1">
      <c r="A56" s="248">
        <v>47</v>
      </c>
      <c r="B56" s="1287" t="s">
        <v>1033</v>
      </c>
      <c r="C56" s="1372">
        <v>35</v>
      </c>
      <c r="D56" s="1193">
        <v>12</v>
      </c>
      <c r="E56" s="1288" t="s">
        <v>120</v>
      </c>
      <c r="F56" s="1424">
        <f t="shared" si="0"/>
        <v>420</v>
      </c>
      <c r="G56" s="1193">
        <v>3</v>
      </c>
      <c r="H56" s="1424">
        <f t="shared" si="1"/>
        <v>105</v>
      </c>
      <c r="I56" s="1193">
        <v>3</v>
      </c>
      <c r="J56" s="1426">
        <f t="shared" si="2"/>
        <v>105</v>
      </c>
      <c r="K56" s="1193">
        <v>3</v>
      </c>
      <c r="L56" s="1426">
        <f t="shared" si="3"/>
        <v>105</v>
      </c>
      <c r="M56" s="1193">
        <v>3</v>
      </c>
      <c r="N56" s="1426">
        <f t="shared" si="4"/>
        <v>105</v>
      </c>
    </row>
    <row r="57" spans="1:14" s="1272" customFormat="1">
      <c r="A57" s="248">
        <v>48</v>
      </c>
      <c r="B57" s="1287" t="s">
        <v>1362</v>
      </c>
      <c r="C57" s="1372">
        <v>35</v>
      </c>
      <c r="D57" s="1193">
        <v>6</v>
      </c>
      <c r="E57" s="1288" t="s">
        <v>120</v>
      </c>
      <c r="F57" s="1424">
        <f t="shared" si="0"/>
        <v>210</v>
      </c>
      <c r="G57" s="1193">
        <v>0</v>
      </c>
      <c r="H57" s="1424">
        <f t="shared" si="1"/>
        <v>0</v>
      </c>
      <c r="I57" s="1193">
        <v>3</v>
      </c>
      <c r="J57" s="1426">
        <f t="shared" si="2"/>
        <v>105</v>
      </c>
      <c r="K57" s="1193">
        <v>0</v>
      </c>
      <c r="L57" s="1426">
        <f t="shared" si="3"/>
        <v>0</v>
      </c>
      <c r="M57" s="1193">
        <v>3</v>
      </c>
      <c r="N57" s="1426">
        <f t="shared" si="4"/>
        <v>105</v>
      </c>
    </row>
    <row r="58" spans="1:14" s="1272" customFormat="1">
      <c r="A58" s="248">
        <v>49</v>
      </c>
      <c r="B58" s="1287" t="s">
        <v>1363</v>
      </c>
      <c r="C58" s="1372">
        <v>2710.4</v>
      </c>
      <c r="D58" s="1193">
        <v>8</v>
      </c>
      <c r="E58" s="1193" t="s">
        <v>491</v>
      </c>
      <c r="F58" s="1424">
        <f t="shared" si="0"/>
        <v>21683.200000000001</v>
      </c>
      <c r="G58" s="1193">
        <v>8</v>
      </c>
      <c r="H58" s="1424">
        <f t="shared" si="1"/>
        <v>21683.200000000001</v>
      </c>
      <c r="I58" s="1193">
        <v>0</v>
      </c>
      <c r="J58" s="1426">
        <f t="shared" si="2"/>
        <v>0</v>
      </c>
      <c r="K58" s="1193">
        <v>0</v>
      </c>
      <c r="L58" s="1426">
        <f t="shared" si="3"/>
        <v>0</v>
      </c>
      <c r="M58" s="1193">
        <v>0</v>
      </c>
      <c r="N58" s="1426">
        <f t="shared" si="4"/>
        <v>0</v>
      </c>
    </row>
    <row r="59" spans="1:14" s="1272" customFormat="1">
      <c r="A59" s="248">
        <v>50</v>
      </c>
      <c r="B59" s="1287" t="s">
        <v>1364</v>
      </c>
      <c r="C59" s="1372">
        <v>7</v>
      </c>
      <c r="D59" s="1193">
        <v>6</v>
      </c>
      <c r="E59" s="1288" t="s">
        <v>120</v>
      </c>
      <c r="F59" s="1424">
        <f t="shared" si="0"/>
        <v>42</v>
      </c>
      <c r="G59" s="1193">
        <v>0</v>
      </c>
      <c r="H59" s="1424">
        <f t="shared" si="1"/>
        <v>0</v>
      </c>
      <c r="I59" s="1193">
        <v>3</v>
      </c>
      <c r="J59" s="1426">
        <f t="shared" si="2"/>
        <v>21</v>
      </c>
      <c r="K59" s="1193">
        <v>0</v>
      </c>
      <c r="L59" s="1426">
        <f t="shared" si="3"/>
        <v>0</v>
      </c>
      <c r="M59" s="1193">
        <v>3</v>
      </c>
      <c r="N59" s="1426">
        <f t="shared" si="4"/>
        <v>21</v>
      </c>
    </row>
    <row r="60" spans="1:14" s="1272" customFormat="1">
      <c r="A60" s="248">
        <v>51</v>
      </c>
      <c r="B60" s="1287" t="s">
        <v>1365</v>
      </c>
      <c r="C60" s="1372">
        <v>180</v>
      </c>
      <c r="D60" s="1193">
        <v>4</v>
      </c>
      <c r="E60" s="1193" t="s">
        <v>1411</v>
      </c>
      <c r="F60" s="1424">
        <f t="shared" si="0"/>
        <v>720</v>
      </c>
      <c r="G60" s="1193">
        <v>0</v>
      </c>
      <c r="H60" s="1424">
        <f t="shared" si="1"/>
        <v>0</v>
      </c>
      <c r="I60" s="1193">
        <v>2</v>
      </c>
      <c r="J60" s="1426">
        <f t="shared" si="2"/>
        <v>360</v>
      </c>
      <c r="K60" s="1193">
        <v>0</v>
      </c>
      <c r="L60" s="1426">
        <f t="shared" si="3"/>
        <v>0</v>
      </c>
      <c r="M60" s="1193">
        <v>2</v>
      </c>
      <c r="N60" s="1426">
        <f t="shared" si="4"/>
        <v>360</v>
      </c>
    </row>
    <row r="61" spans="1:14" s="1272" customFormat="1">
      <c r="A61" s="248">
        <v>52</v>
      </c>
      <c r="B61" s="1287" t="s">
        <v>606</v>
      </c>
      <c r="C61" s="1372">
        <v>50</v>
      </c>
      <c r="D61" s="1193">
        <v>4</v>
      </c>
      <c r="E61" s="1288" t="s">
        <v>120</v>
      </c>
      <c r="F61" s="1424">
        <f t="shared" si="0"/>
        <v>200</v>
      </c>
      <c r="G61" s="1193">
        <v>4</v>
      </c>
      <c r="H61" s="1424">
        <f t="shared" si="1"/>
        <v>200</v>
      </c>
      <c r="I61" s="1193">
        <v>0</v>
      </c>
      <c r="J61" s="1426">
        <f t="shared" si="2"/>
        <v>0</v>
      </c>
      <c r="K61" s="1193">
        <v>0</v>
      </c>
      <c r="L61" s="1426">
        <f t="shared" si="3"/>
        <v>0</v>
      </c>
      <c r="M61" s="1193">
        <v>0</v>
      </c>
      <c r="N61" s="1426">
        <f t="shared" si="4"/>
        <v>0</v>
      </c>
    </row>
    <row r="62" spans="1:14" s="1272" customFormat="1">
      <c r="A62" s="248">
        <v>53</v>
      </c>
      <c r="B62" s="1287" t="s">
        <v>1366</v>
      </c>
      <c r="C62" s="1372">
        <v>20</v>
      </c>
      <c r="D62" s="1193">
        <v>4</v>
      </c>
      <c r="E62" s="1288" t="s">
        <v>120</v>
      </c>
      <c r="F62" s="1424">
        <f t="shared" si="0"/>
        <v>80</v>
      </c>
      <c r="G62" s="1193">
        <v>2</v>
      </c>
      <c r="H62" s="1424">
        <f t="shared" si="1"/>
        <v>40</v>
      </c>
      <c r="I62" s="1193">
        <v>0</v>
      </c>
      <c r="J62" s="1426">
        <f t="shared" si="2"/>
        <v>0</v>
      </c>
      <c r="K62" s="1193">
        <v>2</v>
      </c>
      <c r="L62" s="1426">
        <f t="shared" si="3"/>
        <v>40</v>
      </c>
      <c r="M62" s="1193">
        <v>0</v>
      </c>
      <c r="N62" s="1426">
        <f t="shared" si="4"/>
        <v>0</v>
      </c>
    </row>
    <row r="63" spans="1:14" s="1272" customFormat="1">
      <c r="A63" s="248">
        <v>54</v>
      </c>
      <c r="B63" s="1287" t="s">
        <v>1367</v>
      </c>
      <c r="C63" s="1372">
        <v>180</v>
      </c>
      <c r="D63" s="1193">
        <v>1</v>
      </c>
      <c r="E63" s="1193" t="s">
        <v>161</v>
      </c>
      <c r="F63" s="1424">
        <f t="shared" si="0"/>
        <v>180</v>
      </c>
      <c r="G63" s="1193">
        <v>1</v>
      </c>
      <c r="H63" s="1424">
        <f t="shared" si="1"/>
        <v>180</v>
      </c>
      <c r="I63" s="1193">
        <v>0</v>
      </c>
      <c r="J63" s="1426">
        <f t="shared" si="2"/>
        <v>0</v>
      </c>
      <c r="K63" s="1193">
        <v>0</v>
      </c>
      <c r="L63" s="1426">
        <f t="shared" si="3"/>
        <v>0</v>
      </c>
      <c r="M63" s="1193">
        <v>0</v>
      </c>
      <c r="N63" s="1426">
        <f t="shared" si="4"/>
        <v>0</v>
      </c>
    </row>
    <row r="64" spans="1:14" s="1272" customFormat="1">
      <c r="A64" s="248">
        <v>55</v>
      </c>
      <c r="B64" s="1287" t="s">
        <v>1368</v>
      </c>
      <c r="C64" s="1372">
        <v>50</v>
      </c>
      <c r="D64" s="1193">
        <v>1</v>
      </c>
      <c r="E64" s="1193" t="s">
        <v>316</v>
      </c>
      <c r="F64" s="1424">
        <f t="shared" si="0"/>
        <v>50</v>
      </c>
      <c r="G64" s="1193">
        <v>0</v>
      </c>
      <c r="H64" s="1424">
        <f t="shared" si="1"/>
        <v>0</v>
      </c>
      <c r="I64" s="1193">
        <v>1</v>
      </c>
      <c r="J64" s="1426">
        <f t="shared" si="2"/>
        <v>50</v>
      </c>
      <c r="K64" s="1193">
        <v>0</v>
      </c>
      <c r="L64" s="1426">
        <f t="shared" si="3"/>
        <v>0</v>
      </c>
      <c r="M64" s="1193">
        <v>0</v>
      </c>
      <c r="N64" s="1426">
        <f t="shared" si="4"/>
        <v>0</v>
      </c>
    </row>
    <row r="65" spans="1:14" s="1272" customFormat="1">
      <c r="A65" s="248">
        <v>56</v>
      </c>
      <c r="B65" s="1287" t="s">
        <v>1369</v>
      </c>
      <c r="C65" s="1372">
        <v>50</v>
      </c>
      <c r="D65" s="1193">
        <v>1</v>
      </c>
      <c r="E65" s="1193" t="s">
        <v>1411</v>
      </c>
      <c r="F65" s="1424">
        <f t="shared" si="0"/>
        <v>50</v>
      </c>
      <c r="G65" s="1193">
        <v>0</v>
      </c>
      <c r="H65" s="1424">
        <f t="shared" si="1"/>
        <v>0</v>
      </c>
      <c r="I65" s="1193">
        <v>1</v>
      </c>
      <c r="J65" s="1426">
        <f t="shared" si="2"/>
        <v>50</v>
      </c>
      <c r="K65" s="1193">
        <v>0</v>
      </c>
      <c r="L65" s="1426">
        <f t="shared" si="3"/>
        <v>0</v>
      </c>
      <c r="M65" s="1193">
        <v>0</v>
      </c>
      <c r="N65" s="1426">
        <f t="shared" si="4"/>
        <v>0</v>
      </c>
    </row>
    <row r="66" spans="1:14" s="1272" customFormat="1">
      <c r="A66" s="248">
        <v>57</v>
      </c>
      <c r="B66" s="1287" t="s">
        <v>133</v>
      </c>
      <c r="C66" s="1372">
        <v>250</v>
      </c>
      <c r="D66" s="1193">
        <v>1</v>
      </c>
      <c r="E66" s="1193" t="s">
        <v>311</v>
      </c>
      <c r="F66" s="1424">
        <f t="shared" si="0"/>
        <v>250</v>
      </c>
      <c r="G66" s="1193">
        <v>0</v>
      </c>
      <c r="H66" s="1424">
        <f t="shared" si="1"/>
        <v>0</v>
      </c>
      <c r="I66" s="1193">
        <v>1</v>
      </c>
      <c r="J66" s="1426">
        <f t="shared" si="2"/>
        <v>250</v>
      </c>
      <c r="K66" s="1193">
        <v>0</v>
      </c>
      <c r="L66" s="1426">
        <f t="shared" si="3"/>
        <v>0</v>
      </c>
      <c r="M66" s="1193">
        <v>0</v>
      </c>
      <c r="N66" s="1426">
        <f t="shared" si="4"/>
        <v>0</v>
      </c>
    </row>
    <row r="67" spans="1:14" s="1272" customFormat="1">
      <c r="A67" s="248">
        <v>58</v>
      </c>
      <c r="B67" s="1287" t="s">
        <v>599</v>
      </c>
      <c r="C67" s="1372">
        <v>450</v>
      </c>
      <c r="D67" s="1193">
        <v>4</v>
      </c>
      <c r="E67" s="1193" t="s">
        <v>120</v>
      </c>
      <c r="F67" s="1424">
        <f t="shared" si="0"/>
        <v>1800</v>
      </c>
      <c r="G67" s="1193">
        <v>4</v>
      </c>
      <c r="H67" s="1424">
        <f t="shared" si="1"/>
        <v>1800</v>
      </c>
      <c r="I67" s="1193">
        <v>0</v>
      </c>
      <c r="J67" s="1426">
        <f t="shared" si="2"/>
        <v>0</v>
      </c>
      <c r="K67" s="1193">
        <v>0</v>
      </c>
      <c r="L67" s="1426">
        <f t="shared" si="3"/>
        <v>0</v>
      </c>
      <c r="M67" s="1193">
        <v>0</v>
      </c>
      <c r="N67" s="1426">
        <f t="shared" si="4"/>
        <v>0</v>
      </c>
    </row>
    <row r="68" spans="1:14" s="1272" customFormat="1">
      <c r="A68" s="248">
        <v>59</v>
      </c>
      <c r="B68" s="1287" t="s">
        <v>370</v>
      </c>
      <c r="C68" s="1372">
        <v>25</v>
      </c>
      <c r="D68" s="1193">
        <v>4</v>
      </c>
      <c r="E68" s="1288" t="s">
        <v>120</v>
      </c>
      <c r="F68" s="1424">
        <f t="shared" si="0"/>
        <v>100</v>
      </c>
      <c r="G68" s="1193">
        <v>2</v>
      </c>
      <c r="H68" s="1424">
        <f t="shared" si="1"/>
        <v>50</v>
      </c>
      <c r="I68" s="1193">
        <v>0</v>
      </c>
      <c r="J68" s="1426">
        <f t="shared" si="2"/>
        <v>0</v>
      </c>
      <c r="K68" s="1193">
        <v>2</v>
      </c>
      <c r="L68" s="1426">
        <f t="shared" si="3"/>
        <v>50</v>
      </c>
      <c r="M68" s="1193">
        <v>0</v>
      </c>
      <c r="N68" s="1426">
        <f t="shared" si="4"/>
        <v>0</v>
      </c>
    </row>
    <row r="69" spans="1:14" s="1272" customFormat="1">
      <c r="A69" s="248">
        <v>60</v>
      </c>
      <c r="B69" s="1409" t="s">
        <v>1370</v>
      </c>
      <c r="C69" s="1372">
        <v>1200</v>
      </c>
      <c r="D69" s="1421">
        <v>1</v>
      </c>
      <c r="E69" s="1193" t="s">
        <v>192</v>
      </c>
      <c r="F69" s="1424">
        <f t="shared" si="0"/>
        <v>1200</v>
      </c>
      <c r="G69" s="1193">
        <v>1</v>
      </c>
      <c r="H69" s="1424">
        <f t="shared" si="1"/>
        <v>1200</v>
      </c>
      <c r="I69" s="1193">
        <v>0</v>
      </c>
      <c r="J69" s="1426">
        <f t="shared" si="2"/>
        <v>0</v>
      </c>
      <c r="K69" s="1193">
        <v>0</v>
      </c>
      <c r="L69" s="1426">
        <f t="shared" si="3"/>
        <v>0</v>
      </c>
      <c r="M69" s="1193">
        <v>0</v>
      </c>
      <c r="N69" s="1426">
        <f t="shared" si="4"/>
        <v>0</v>
      </c>
    </row>
    <row r="70" spans="1:14" s="1272" customFormat="1">
      <c r="A70" s="248">
        <v>61</v>
      </c>
      <c r="B70" s="1287" t="s">
        <v>1371</v>
      </c>
      <c r="C70" s="1372">
        <v>50</v>
      </c>
      <c r="D70" s="1193">
        <v>8</v>
      </c>
      <c r="E70" s="1288" t="s">
        <v>14</v>
      </c>
      <c r="F70" s="1424">
        <f t="shared" si="0"/>
        <v>400</v>
      </c>
      <c r="G70" s="1193">
        <v>2</v>
      </c>
      <c r="H70" s="1424">
        <f t="shared" si="1"/>
        <v>100</v>
      </c>
      <c r="I70" s="1193">
        <v>2</v>
      </c>
      <c r="J70" s="1426">
        <f t="shared" si="2"/>
        <v>100</v>
      </c>
      <c r="K70" s="1193">
        <v>2</v>
      </c>
      <c r="L70" s="1426">
        <f t="shared" si="3"/>
        <v>100</v>
      </c>
      <c r="M70" s="1193">
        <v>2</v>
      </c>
      <c r="N70" s="1426">
        <f t="shared" si="4"/>
        <v>100</v>
      </c>
    </row>
    <row r="71" spans="1:14" s="1272" customFormat="1">
      <c r="A71" s="248">
        <v>62</v>
      </c>
      <c r="B71" s="1287" t="s">
        <v>1372</v>
      </c>
      <c r="C71" s="1372">
        <v>230</v>
      </c>
      <c r="D71" s="1193">
        <v>20</v>
      </c>
      <c r="E71" s="1193" t="s">
        <v>1412</v>
      </c>
      <c r="F71" s="1424">
        <f t="shared" si="0"/>
        <v>4600</v>
      </c>
      <c r="G71" s="1193">
        <v>5</v>
      </c>
      <c r="H71" s="1424">
        <f t="shared" si="1"/>
        <v>1150</v>
      </c>
      <c r="I71" s="1193">
        <v>5</v>
      </c>
      <c r="J71" s="1426">
        <f t="shared" si="2"/>
        <v>1150</v>
      </c>
      <c r="K71" s="1193">
        <v>5</v>
      </c>
      <c r="L71" s="1426">
        <f t="shared" si="3"/>
        <v>1150</v>
      </c>
      <c r="M71" s="1193">
        <v>5</v>
      </c>
      <c r="N71" s="1426">
        <f t="shared" si="4"/>
        <v>1150</v>
      </c>
    </row>
    <row r="72" spans="1:14" s="1272" customFormat="1">
      <c r="A72" s="248">
        <v>63</v>
      </c>
      <c r="B72" s="1287" t="s">
        <v>1373</v>
      </c>
      <c r="C72" s="1372">
        <v>50</v>
      </c>
      <c r="D72" s="1193">
        <v>20</v>
      </c>
      <c r="E72" s="1193" t="s">
        <v>1413</v>
      </c>
      <c r="F72" s="1424">
        <f t="shared" si="0"/>
        <v>1000</v>
      </c>
      <c r="G72" s="1193">
        <v>5</v>
      </c>
      <c r="H72" s="1424">
        <f t="shared" si="1"/>
        <v>250</v>
      </c>
      <c r="I72" s="1193">
        <v>5</v>
      </c>
      <c r="J72" s="1426">
        <f t="shared" si="2"/>
        <v>250</v>
      </c>
      <c r="K72" s="1193">
        <v>5</v>
      </c>
      <c r="L72" s="1426">
        <f t="shared" si="3"/>
        <v>250</v>
      </c>
      <c r="M72" s="1193">
        <v>5</v>
      </c>
      <c r="N72" s="1426">
        <f t="shared" si="4"/>
        <v>250</v>
      </c>
    </row>
    <row r="73" spans="1:14" s="1272" customFormat="1">
      <c r="A73" s="248">
        <v>64</v>
      </c>
      <c r="B73" s="1287" t="s">
        <v>1374</v>
      </c>
      <c r="C73" s="1372">
        <v>200</v>
      </c>
      <c r="D73" s="1193">
        <v>12</v>
      </c>
      <c r="E73" s="1193" t="s">
        <v>1412</v>
      </c>
      <c r="F73" s="1424">
        <f t="shared" si="0"/>
        <v>2400</v>
      </c>
      <c r="G73" s="1193">
        <v>3</v>
      </c>
      <c r="H73" s="1424">
        <f t="shared" si="1"/>
        <v>600</v>
      </c>
      <c r="I73" s="1193">
        <v>3</v>
      </c>
      <c r="J73" s="1426">
        <f t="shared" si="2"/>
        <v>600</v>
      </c>
      <c r="K73" s="1193">
        <v>3</v>
      </c>
      <c r="L73" s="1426">
        <f t="shared" si="3"/>
        <v>600</v>
      </c>
      <c r="M73" s="1193">
        <v>3</v>
      </c>
      <c r="N73" s="1426">
        <f t="shared" si="4"/>
        <v>600</v>
      </c>
    </row>
    <row r="74" spans="1:14" s="1272" customFormat="1" ht="20.399999999999999">
      <c r="A74" s="248">
        <v>65</v>
      </c>
      <c r="B74" s="1297" t="s">
        <v>1375</v>
      </c>
      <c r="C74" s="1372">
        <v>50</v>
      </c>
      <c r="D74" s="1420">
        <v>5</v>
      </c>
      <c r="E74" s="1193" t="s">
        <v>275</v>
      </c>
      <c r="F74" s="1424">
        <f t="shared" si="0"/>
        <v>250</v>
      </c>
      <c r="G74" s="1377">
        <v>2</v>
      </c>
      <c r="H74" s="1424">
        <f t="shared" si="1"/>
        <v>100</v>
      </c>
      <c r="I74" s="1193">
        <v>1</v>
      </c>
      <c r="J74" s="1426">
        <f t="shared" si="2"/>
        <v>50</v>
      </c>
      <c r="K74" s="1193">
        <v>1</v>
      </c>
      <c r="L74" s="1426">
        <f t="shared" si="3"/>
        <v>50</v>
      </c>
      <c r="M74" s="1193">
        <v>1</v>
      </c>
      <c r="N74" s="1426">
        <f t="shared" si="4"/>
        <v>50</v>
      </c>
    </row>
    <row r="75" spans="1:14" s="1272" customFormat="1">
      <c r="A75" s="248">
        <v>66</v>
      </c>
      <c r="B75" s="1287" t="s">
        <v>1376</v>
      </c>
      <c r="C75" s="1372">
        <v>150</v>
      </c>
      <c r="D75" s="1193">
        <v>1</v>
      </c>
      <c r="E75" s="1193" t="s">
        <v>1411</v>
      </c>
      <c r="F75" s="1424">
        <f t="shared" ref="F75:F113" si="6">C75*D75</f>
        <v>150</v>
      </c>
      <c r="G75" s="1193">
        <v>0</v>
      </c>
      <c r="H75" s="1424">
        <f t="shared" ref="H75:H114" si="7">C75*G75</f>
        <v>0</v>
      </c>
      <c r="I75" s="1193">
        <v>0</v>
      </c>
      <c r="J75" s="1426">
        <f t="shared" ref="J75:J114" si="8">C75*I75</f>
        <v>0</v>
      </c>
      <c r="K75" s="1193">
        <v>1</v>
      </c>
      <c r="L75" s="1426">
        <f t="shared" ref="L75:L114" si="9">C75*K75</f>
        <v>150</v>
      </c>
      <c r="M75" s="1193">
        <v>0</v>
      </c>
      <c r="N75" s="1426">
        <f t="shared" ref="N75:N114" si="10">C75*M75</f>
        <v>0</v>
      </c>
    </row>
    <row r="76" spans="1:14" s="1272" customFormat="1">
      <c r="A76" s="248">
        <v>67</v>
      </c>
      <c r="B76" s="1287" t="s">
        <v>1377</v>
      </c>
      <c r="C76" s="1372">
        <v>300</v>
      </c>
      <c r="D76" s="1193">
        <v>1</v>
      </c>
      <c r="E76" s="1193" t="s">
        <v>1414</v>
      </c>
      <c r="F76" s="1424">
        <f t="shared" si="6"/>
        <v>300</v>
      </c>
      <c r="G76" s="1193">
        <v>1</v>
      </c>
      <c r="H76" s="1424">
        <f t="shared" si="7"/>
        <v>300</v>
      </c>
      <c r="I76" s="1193">
        <v>0</v>
      </c>
      <c r="J76" s="1426">
        <f t="shared" si="8"/>
        <v>0</v>
      </c>
      <c r="K76" s="1193">
        <v>0</v>
      </c>
      <c r="L76" s="1426">
        <f t="shared" si="9"/>
        <v>0</v>
      </c>
      <c r="M76" s="1193">
        <v>0</v>
      </c>
      <c r="N76" s="1426">
        <f t="shared" si="10"/>
        <v>0</v>
      </c>
    </row>
    <row r="77" spans="1:14" s="1272" customFormat="1">
      <c r="A77" s="248">
        <v>68</v>
      </c>
      <c r="B77" s="1287" t="s">
        <v>1378</v>
      </c>
      <c r="C77" s="1372">
        <v>500</v>
      </c>
      <c r="D77" s="1193">
        <v>1</v>
      </c>
      <c r="E77" s="1193" t="s">
        <v>1414</v>
      </c>
      <c r="F77" s="1424">
        <f t="shared" si="6"/>
        <v>500</v>
      </c>
      <c r="G77" s="1193">
        <v>1</v>
      </c>
      <c r="H77" s="1424">
        <f t="shared" si="7"/>
        <v>500</v>
      </c>
      <c r="I77" s="1193">
        <v>0</v>
      </c>
      <c r="J77" s="1426">
        <f t="shared" si="8"/>
        <v>0</v>
      </c>
      <c r="K77" s="1193">
        <v>0</v>
      </c>
      <c r="L77" s="1426">
        <f t="shared" si="9"/>
        <v>0</v>
      </c>
      <c r="M77" s="1193">
        <v>0</v>
      </c>
      <c r="N77" s="1426">
        <f t="shared" si="10"/>
        <v>0</v>
      </c>
    </row>
    <row r="78" spans="1:14" s="1272" customFormat="1">
      <c r="A78" s="248">
        <v>69</v>
      </c>
      <c r="B78" s="1287" t="s">
        <v>1379</v>
      </c>
      <c r="C78" s="1372">
        <v>250</v>
      </c>
      <c r="D78" s="1193">
        <v>1</v>
      </c>
      <c r="E78" s="1193" t="s">
        <v>1414</v>
      </c>
      <c r="F78" s="1424">
        <f t="shared" si="6"/>
        <v>250</v>
      </c>
      <c r="G78" s="1193">
        <v>1</v>
      </c>
      <c r="H78" s="1424">
        <f t="shared" si="7"/>
        <v>250</v>
      </c>
      <c r="I78" s="1193">
        <v>0</v>
      </c>
      <c r="J78" s="1426">
        <f t="shared" si="8"/>
        <v>0</v>
      </c>
      <c r="K78" s="1193">
        <v>0</v>
      </c>
      <c r="L78" s="1426">
        <f t="shared" si="9"/>
        <v>0</v>
      </c>
      <c r="M78" s="1193">
        <v>0</v>
      </c>
      <c r="N78" s="1426">
        <f t="shared" si="10"/>
        <v>0</v>
      </c>
    </row>
    <row r="79" spans="1:14" s="1272" customFormat="1">
      <c r="A79" s="248">
        <v>70</v>
      </c>
      <c r="B79" s="1287" t="s">
        <v>1380</v>
      </c>
      <c r="C79" s="1372">
        <v>100</v>
      </c>
      <c r="D79" s="1193">
        <v>1</v>
      </c>
      <c r="E79" s="1193" t="s">
        <v>1414</v>
      </c>
      <c r="F79" s="1424">
        <f t="shared" si="6"/>
        <v>100</v>
      </c>
      <c r="G79" s="1193">
        <v>1</v>
      </c>
      <c r="H79" s="1424">
        <f t="shared" si="7"/>
        <v>100</v>
      </c>
      <c r="I79" s="1193">
        <v>0</v>
      </c>
      <c r="J79" s="1426">
        <f t="shared" si="8"/>
        <v>0</v>
      </c>
      <c r="K79" s="1193">
        <v>0</v>
      </c>
      <c r="L79" s="1426">
        <f t="shared" si="9"/>
        <v>0</v>
      </c>
      <c r="M79" s="1193">
        <v>0</v>
      </c>
      <c r="N79" s="1426">
        <f t="shared" si="10"/>
        <v>0</v>
      </c>
    </row>
    <row r="80" spans="1:14" s="1272" customFormat="1">
      <c r="A80" s="248">
        <v>71</v>
      </c>
      <c r="B80" s="1287" t="s">
        <v>1381</v>
      </c>
      <c r="C80" s="1372">
        <v>100</v>
      </c>
      <c r="D80" s="1193">
        <v>1</v>
      </c>
      <c r="E80" s="1193" t="s">
        <v>1414</v>
      </c>
      <c r="F80" s="1424">
        <f t="shared" si="6"/>
        <v>100</v>
      </c>
      <c r="G80" s="1193">
        <v>1</v>
      </c>
      <c r="H80" s="1424">
        <f t="shared" si="7"/>
        <v>100</v>
      </c>
      <c r="I80" s="1193">
        <v>0</v>
      </c>
      <c r="J80" s="1426">
        <f t="shared" si="8"/>
        <v>0</v>
      </c>
      <c r="K80" s="1193">
        <v>0</v>
      </c>
      <c r="L80" s="1426">
        <f t="shared" si="9"/>
        <v>0</v>
      </c>
      <c r="M80" s="1193">
        <v>0</v>
      </c>
      <c r="N80" s="1426">
        <f t="shared" si="10"/>
        <v>0</v>
      </c>
    </row>
    <row r="81" spans="1:14" s="1272" customFormat="1">
      <c r="A81" s="248">
        <v>72</v>
      </c>
      <c r="B81" s="1287" t="s">
        <v>1382</v>
      </c>
      <c r="C81" s="1372">
        <v>1000</v>
      </c>
      <c r="D81" s="1193">
        <v>1</v>
      </c>
      <c r="E81" s="1193" t="s">
        <v>165</v>
      </c>
      <c r="F81" s="1424">
        <f t="shared" si="6"/>
        <v>1000</v>
      </c>
      <c r="G81" s="1193">
        <v>1</v>
      </c>
      <c r="H81" s="1424">
        <f t="shared" si="7"/>
        <v>1000</v>
      </c>
      <c r="I81" s="1193">
        <v>0</v>
      </c>
      <c r="J81" s="1426">
        <f t="shared" si="8"/>
        <v>0</v>
      </c>
      <c r="K81" s="1193">
        <v>0</v>
      </c>
      <c r="L81" s="1426">
        <f t="shared" si="9"/>
        <v>0</v>
      </c>
      <c r="M81" s="1193">
        <v>0</v>
      </c>
      <c r="N81" s="1426">
        <f t="shared" si="10"/>
        <v>0</v>
      </c>
    </row>
    <row r="82" spans="1:14" s="1272" customFormat="1">
      <c r="A82" s="248">
        <v>73</v>
      </c>
      <c r="B82" s="1287" t="s">
        <v>1383</v>
      </c>
      <c r="C82" s="1372">
        <v>20</v>
      </c>
      <c r="D82" s="1193">
        <v>24</v>
      </c>
      <c r="E82" s="1288" t="s">
        <v>120</v>
      </c>
      <c r="F82" s="1424">
        <f t="shared" si="6"/>
        <v>480</v>
      </c>
      <c r="G82" s="1193">
        <v>24</v>
      </c>
      <c r="H82" s="1424">
        <f t="shared" si="7"/>
        <v>480</v>
      </c>
      <c r="I82" s="1193">
        <v>0</v>
      </c>
      <c r="J82" s="1426">
        <f t="shared" si="8"/>
        <v>0</v>
      </c>
      <c r="K82" s="1193">
        <v>0</v>
      </c>
      <c r="L82" s="1426">
        <f t="shared" si="9"/>
        <v>0</v>
      </c>
      <c r="M82" s="1193">
        <v>0</v>
      </c>
      <c r="N82" s="1426">
        <f t="shared" si="10"/>
        <v>0</v>
      </c>
    </row>
    <row r="83" spans="1:14" s="1272" customFormat="1">
      <c r="A83" s="248">
        <v>74</v>
      </c>
      <c r="B83" s="1287" t="s">
        <v>1384</v>
      </c>
      <c r="C83" s="1372">
        <v>250</v>
      </c>
      <c r="D83" s="1193">
        <v>2</v>
      </c>
      <c r="E83" s="1193" t="s">
        <v>192</v>
      </c>
      <c r="F83" s="1424">
        <f t="shared" si="6"/>
        <v>500</v>
      </c>
      <c r="G83" s="1193">
        <v>2</v>
      </c>
      <c r="H83" s="1424">
        <f t="shared" si="7"/>
        <v>500</v>
      </c>
      <c r="I83" s="1193">
        <v>0</v>
      </c>
      <c r="J83" s="1426">
        <f t="shared" si="8"/>
        <v>0</v>
      </c>
      <c r="K83" s="1193">
        <v>0</v>
      </c>
      <c r="L83" s="1426">
        <f t="shared" si="9"/>
        <v>0</v>
      </c>
      <c r="M83" s="1193">
        <v>0</v>
      </c>
      <c r="N83" s="1426">
        <f t="shared" si="10"/>
        <v>0</v>
      </c>
    </row>
    <row r="84" spans="1:14" s="1272" customFormat="1">
      <c r="A84" s="248">
        <v>75</v>
      </c>
      <c r="B84" s="1287" t="s">
        <v>1385</v>
      </c>
      <c r="C84" s="1372">
        <v>2500</v>
      </c>
      <c r="D84" s="1193">
        <v>1</v>
      </c>
      <c r="E84" s="1193" t="s">
        <v>165</v>
      </c>
      <c r="F84" s="1424">
        <f t="shared" si="6"/>
        <v>2500</v>
      </c>
      <c r="G84" s="1193">
        <v>1</v>
      </c>
      <c r="H84" s="1424">
        <f t="shared" si="7"/>
        <v>2500</v>
      </c>
      <c r="I84" s="1193">
        <v>0</v>
      </c>
      <c r="J84" s="1426">
        <f t="shared" si="8"/>
        <v>0</v>
      </c>
      <c r="K84" s="1193">
        <v>0</v>
      </c>
      <c r="L84" s="1426">
        <f t="shared" si="9"/>
        <v>0</v>
      </c>
      <c r="M84" s="1193">
        <v>0</v>
      </c>
      <c r="N84" s="1426">
        <f t="shared" si="10"/>
        <v>0</v>
      </c>
    </row>
    <row r="85" spans="1:14" s="1272" customFormat="1">
      <c r="A85" s="248">
        <v>76</v>
      </c>
      <c r="B85" s="1287" t="s">
        <v>1386</v>
      </c>
      <c r="C85" s="1372">
        <v>160</v>
      </c>
      <c r="D85" s="1193">
        <v>4</v>
      </c>
      <c r="E85" s="1193" t="s">
        <v>275</v>
      </c>
      <c r="F85" s="1424">
        <f t="shared" si="6"/>
        <v>640</v>
      </c>
      <c r="G85" s="1193">
        <v>4</v>
      </c>
      <c r="H85" s="1424">
        <f t="shared" si="7"/>
        <v>640</v>
      </c>
      <c r="I85" s="1193">
        <v>0</v>
      </c>
      <c r="J85" s="1426">
        <f t="shared" si="8"/>
        <v>0</v>
      </c>
      <c r="K85" s="1193">
        <v>0</v>
      </c>
      <c r="L85" s="1426">
        <f t="shared" si="9"/>
        <v>0</v>
      </c>
      <c r="M85" s="1193">
        <v>0</v>
      </c>
      <c r="N85" s="1426">
        <f t="shared" si="10"/>
        <v>0</v>
      </c>
    </row>
    <row r="86" spans="1:14" s="1272" customFormat="1">
      <c r="A86" s="248">
        <v>77</v>
      </c>
      <c r="B86" s="1287" t="s">
        <v>1387</v>
      </c>
      <c r="C86" s="1372">
        <v>75</v>
      </c>
      <c r="D86" s="1193">
        <v>8</v>
      </c>
      <c r="E86" s="1193" t="s">
        <v>491</v>
      </c>
      <c r="F86" s="1424">
        <f t="shared" si="6"/>
        <v>600</v>
      </c>
      <c r="G86" s="1193">
        <v>2</v>
      </c>
      <c r="H86" s="1424">
        <f t="shared" si="7"/>
        <v>150</v>
      </c>
      <c r="I86" s="1193">
        <v>2</v>
      </c>
      <c r="J86" s="1426">
        <f t="shared" si="8"/>
        <v>150</v>
      </c>
      <c r="K86" s="1193">
        <v>2</v>
      </c>
      <c r="L86" s="1426">
        <f t="shared" si="9"/>
        <v>150</v>
      </c>
      <c r="M86" s="1193">
        <v>2</v>
      </c>
      <c r="N86" s="1426">
        <f t="shared" si="10"/>
        <v>150</v>
      </c>
    </row>
    <row r="87" spans="1:14" s="1272" customFormat="1">
      <c r="A87" s="248">
        <v>78</v>
      </c>
      <c r="B87" s="1287" t="s">
        <v>1388</v>
      </c>
      <c r="C87" s="1372">
        <v>100</v>
      </c>
      <c r="D87" s="1193">
        <v>2</v>
      </c>
      <c r="E87" s="1193" t="s">
        <v>491</v>
      </c>
      <c r="F87" s="1424">
        <f t="shared" si="6"/>
        <v>200</v>
      </c>
      <c r="G87" s="1193">
        <v>1</v>
      </c>
      <c r="H87" s="1424">
        <f t="shared" si="7"/>
        <v>100</v>
      </c>
      <c r="I87" s="1193">
        <v>0</v>
      </c>
      <c r="J87" s="1426">
        <f t="shared" si="8"/>
        <v>0</v>
      </c>
      <c r="K87" s="1193">
        <v>1</v>
      </c>
      <c r="L87" s="1426">
        <f t="shared" si="9"/>
        <v>100</v>
      </c>
      <c r="M87" s="1193">
        <v>0</v>
      </c>
      <c r="N87" s="1426">
        <f t="shared" si="10"/>
        <v>0</v>
      </c>
    </row>
    <row r="88" spans="1:14" s="1272" customFormat="1">
      <c r="A88" s="248">
        <v>79</v>
      </c>
      <c r="B88" s="1287" t="s">
        <v>1389</v>
      </c>
      <c r="C88" s="1372">
        <v>75</v>
      </c>
      <c r="D88" s="1193">
        <v>8</v>
      </c>
      <c r="E88" s="1193" t="s">
        <v>491</v>
      </c>
      <c r="F88" s="1424">
        <f t="shared" si="6"/>
        <v>600</v>
      </c>
      <c r="G88" s="1193">
        <v>2</v>
      </c>
      <c r="H88" s="1424">
        <f t="shared" si="7"/>
        <v>150</v>
      </c>
      <c r="I88" s="1193">
        <v>2</v>
      </c>
      <c r="J88" s="1426">
        <f t="shared" si="8"/>
        <v>150</v>
      </c>
      <c r="K88" s="1193">
        <v>2</v>
      </c>
      <c r="L88" s="1426">
        <f t="shared" si="9"/>
        <v>150</v>
      </c>
      <c r="M88" s="1193">
        <v>2</v>
      </c>
      <c r="N88" s="1426">
        <f t="shared" si="10"/>
        <v>150</v>
      </c>
    </row>
    <row r="89" spans="1:14" s="1272" customFormat="1">
      <c r="A89" s="248">
        <v>80</v>
      </c>
      <c r="B89" s="1287" t="s">
        <v>1390</v>
      </c>
      <c r="C89" s="1372">
        <v>200</v>
      </c>
      <c r="D89" s="1193">
        <v>24</v>
      </c>
      <c r="E89" s="1193" t="s">
        <v>491</v>
      </c>
      <c r="F89" s="1424">
        <f t="shared" si="6"/>
        <v>4800</v>
      </c>
      <c r="G89" s="1193">
        <v>6</v>
      </c>
      <c r="H89" s="1424">
        <f t="shared" si="7"/>
        <v>1200</v>
      </c>
      <c r="I89" s="1193">
        <v>6</v>
      </c>
      <c r="J89" s="1426">
        <f t="shared" si="8"/>
        <v>1200</v>
      </c>
      <c r="K89" s="1193">
        <v>6</v>
      </c>
      <c r="L89" s="1426">
        <f t="shared" si="9"/>
        <v>1200</v>
      </c>
      <c r="M89" s="1193">
        <v>6</v>
      </c>
      <c r="N89" s="1426">
        <f t="shared" si="10"/>
        <v>1200</v>
      </c>
    </row>
    <row r="90" spans="1:14" s="1272" customFormat="1">
      <c r="A90" s="248">
        <v>81</v>
      </c>
      <c r="B90" s="1287" t="s">
        <v>657</v>
      </c>
      <c r="C90" s="1372">
        <v>90</v>
      </c>
      <c r="D90" s="1193">
        <v>8</v>
      </c>
      <c r="E90" s="1193" t="s">
        <v>491</v>
      </c>
      <c r="F90" s="1424">
        <f t="shared" si="6"/>
        <v>720</v>
      </c>
      <c r="G90" s="1193">
        <v>2</v>
      </c>
      <c r="H90" s="1424">
        <f t="shared" si="7"/>
        <v>180</v>
      </c>
      <c r="I90" s="1193">
        <v>2</v>
      </c>
      <c r="J90" s="1426">
        <f t="shared" si="8"/>
        <v>180</v>
      </c>
      <c r="K90" s="1193">
        <v>2</v>
      </c>
      <c r="L90" s="1426">
        <f t="shared" si="9"/>
        <v>180</v>
      </c>
      <c r="M90" s="1193">
        <v>2</v>
      </c>
      <c r="N90" s="1426">
        <f t="shared" si="10"/>
        <v>180</v>
      </c>
    </row>
    <row r="91" spans="1:14" s="1272" customFormat="1">
      <c r="A91" s="248">
        <v>82</v>
      </c>
      <c r="B91" s="1287" t="s">
        <v>1093</v>
      </c>
      <c r="C91" s="1372">
        <v>60</v>
      </c>
      <c r="D91" s="1193">
        <v>4</v>
      </c>
      <c r="E91" s="1288" t="s">
        <v>120</v>
      </c>
      <c r="F91" s="1424">
        <f t="shared" si="6"/>
        <v>240</v>
      </c>
      <c r="G91" s="1193">
        <v>1</v>
      </c>
      <c r="H91" s="1424">
        <f t="shared" si="7"/>
        <v>60</v>
      </c>
      <c r="I91" s="1193">
        <v>1</v>
      </c>
      <c r="J91" s="1426">
        <f t="shared" si="8"/>
        <v>60</v>
      </c>
      <c r="K91" s="1193">
        <v>1</v>
      </c>
      <c r="L91" s="1426">
        <f t="shared" si="9"/>
        <v>60</v>
      </c>
      <c r="M91" s="1193">
        <v>1</v>
      </c>
      <c r="N91" s="1426">
        <f t="shared" si="10"/>
        <v>60</v>
      </c>
    </row>
    <row r="92" spans="1:14" s="1272" customFormat="1">
      <c r="A92" s="248">
        <v>83</v>
      </c>
      <c r="B92" s="1287" t="s">
        <v>1391</v>
      </c>
      <c r="C92" s="1372">
        <v>120</v>
      </c>
      <c r="D92" s="1193">
        <v>4</v>
      </c>
      <c r="E92" s="1193" t="s">
        <v>1415</v>
      </c>
      <c r="F92" s="1424">
        <f t="shared" si="6"/>
        <v>480</v>
      </c>
      <c r="G92" s="1193">
        <v>1</v>
      </c>
      <c r="H92" s="1424">
        <f t="shared" si="7"/>
        <v>120</v>
      </c>
      <c r="I92" s="1193">
        <v>1</v>
      </c>
      <c r="J92" s="1426">
        <f t="shared" si="8"/>
        <v>120</v>
      </c>
      <c r="K92" s="1193">
        <v>1</v>
      </c>
      <c r="L92" s="1426">
        <f t="shared" si="9"/>
        <v>120</v>
      </c>
      <c r="M92" s="1193">
        <v>1</v>
      </c>
      <c r="N92" s="1426">
        <f t="shared" si="10"/>
        <v>120</v>
      </c>
    </row>
    <row r="93" spans="1:14" s="1272" customFormat="1">
      <c r="A93" s="248">
        <v>84</v>
      </c>
      <c r="B93" s="1287" t="s">
        <v>1392</v>
      </c>
      <c r="C93" s="1372">
        <v>65</v>
      </c>
      <c r="D93" s="1193">
        <v>4</v>
      </c>
      <c r="E93" s="1193" t="s">
        <v>1416</v>
      </c>
      <c r="F93" s="1424">
        <f t="shared" si="6"/>
        <v>260</v>
      </c>
      <c r="G93" s="1193">
        <v>1</v>
      </c>
      <c r="H93" s="1424">
        <f t="shared" si="7"/>
        <v>65</v>
      </c>
      <c r="I93" s="1193">
        <v>1</v>
      </c>
      <c r="J93" s="1426">
        <f t="shared" si="8"/>
        <v>65</v>
      </c>
      <c r="K93" s="1193">
        <v>1</v>
      </c>
      <c r="L93" s="1426">
        <f t="shared" si="9"/>
        <v>65</v>
      </c>
      <c r="M93" s="1193">
        <v>1</v>
      </c>
      <c r="N93" s="1426">
        <f t="shared" si="10"/>
        <v>65</v>
      </c>
    </row>
    <row r="94" spans="1:14" s="1272" customFormat="1">
      <c r="A94" s="248">
        <v>85</v>
      </c>
      <c r="B94" s="1287" t="s">
        <v>1393</v>
      </c>
      <c r="C94" s="1372">
        <v>10</v>
      </c>
      <c r="D94" s="1193">
        <v>24</v>
      </c>
      <c r="E94" s="1288" t="s">
        <v>120</v>
      </c>
      <c r="F94" s="1424">
        <f t="shared" si="6"/>
        <v>240</v>
      </c>
      <c r="G94" s="1193">
        <v>6</v>
      </c>
      <c r="H94" s="1424">
        <f t="shared" si="7"/>
        <v>60</v>
      </c>
      <c r="I94" s="1193">
        <v>6</v>
      </c>
      <c r="J94" s="1426">
        <f t="shared" si="8"/>
        <v>60</v>
      </c>
      <c r="K94" s="1193">
        <v>6</v>
      </c>
      <c r="L94" s="1426">
        <f t="shared" si="9"/>
        <v>60</v>
      </c>
      <c r="M94" s="1193">
        <v>6</v>
      </c>
      <c r="N94" s="1426">
        <f t="shared" si="10"/>
        <v>60</v>
      </c>
    </row>
    <row r="95" spans="1:14" s="1272" customFormat="1">
      <c r="A95" s="248">
        <v>86</v>
      </c>
      <c r="B95" s="1287" t="s">
        <v>1394</v>
      </c>
      <c r="C95" s="1372">
        <v>10</v>
      </c>
      <c r="D95" s="1193">
        <v>48</v>
      </c>
      <c r="E95" s="1288" t="s">
        <v>120</v>
      </c>
      <c r="F95" s="1424">
        <f t="shared" si="6"/>
        <v>480</v>
      </c>
      <c r="G95" s="1193">
        <v>12</v>
      </c>
      <c r="H95" s="1424">
        <f t="shared" si="7"/>
        <v>120</v>
      </c>
      <c r="I95" s="1193">
        <v>12</v>
      </c>
      <c r="J95" s="1426">
        <f t="shared" si="8"/>
        <v>120</v>
      </c>
      <c r="K95" s="1193">
        <v>12</v>
      </c>
      <c r="L95" s="1426">
        <f t="shared" si="9"/>
        <v>120</v>
      </c>
      <c r="M95" s="1193">
        <v>12</v>
      </c>
      <c r="N95" s="1426">
        <f t="shared" si="10"/>
        <v>120</v>
      </c>
    </row>
    <row r="96" spans="1:14" s="1272" customFormat="1">
      <c r="A96" s="248">
        <v>87</v>
      </c>
      <c r="B96" s="1287" t="s">
        <v>1395</v>
      </c>
      <c r="C96" s="1372">
        <v>150</v>
      </c>
      <c r="D96" s="1193">
        <v>4</v>
      </c>
      <c r="E96" s="1288" t="s">
        <v>120</v>
      </c>
      <c r="F96" s="1424">
        <f t="shared" si="6"/>
        <v>600</v>
      </c>
      <c r="G96" s="1193">
        <v>2</v>
      </c>
      <c r="H96" s="1424">
        <f t="shared" si="7"/>
        <v>300</v>
      </c>
      <c r="I96" s="1193">
        <v>0</v>
      </c>
      <c r="J96" s="1426">
        <f t="shared" si="8"/>
        <v>0</v>
      </c>
      <c r="K96" s="1193">
        <v>2</v>
      </c>
      <c r="L96" s="1426">
        <f t="shared" si="9"/>
        <v>300</v>
      </c>
      <c r="M96" s="1193">
        <v>0</v>
      </c>
      <c r="N96" s="1426">
        <f t="shared" si="10"/>
        <v>0</v>
      </c>
    </row>
    <row r="97" spans="1:14" s="1272" customFormat="1">
      <c r="A97" s="248">
        <v>88</v>
      </c>
      <c r="B97" s="1287" t="s">
        <v>1396</v>
      </c>
      <c r="C97" s="1372">
        <v>20</v>
      </c>
      <c r="D97" s="1193">
        <v>10</v>
      </c>
      <c r="E97" s="1288" t="s">
        <v>120</v>
      </c>
      <c r="F97" s="1424">
        <f t="shared" si="6"/>
        <v>200</v>
      </c>
      <c r="G97" s="1193">
        <v>0</v>
      </c>
      <c r="H97" s="1424">
        <f t="shared" si="7"/>
        <v>0</v>
      </c>
      <c r="I97" s="1193">
        <v>0</v>
      </c>
      <c r="J97" s="1426">
        <f t="shared" si="8"/>
        <v>0</v>
      </c>
      <c r="K97" s="1193">
        <v>10</v>
      </c>
      <c r="L97" s="1426">
        <f t="shared" si="9"/>
        <v>200</v>
      </c>
      <c r="M97" s="1193">
        <v>0</v>
      </c>
      <c r="N97" s="1426">
        <f t="shared" si="10"/>
        <v>0</v>
      </c>
    </row>
    <row r="98" spans="1:14" s="1272" customFormat="1">
      <c r="A98" s="248">
        <v>89</v>
      </c>
      <c r="B98" s="1287" t="s">
        <v>1397</v>
      </c>
      <c r="C98" s="1372">
        <v>100</v>
      </c>
      <c r="D98" s="1193">
        <v>4</v>
      </c>
      <c r="E98" s="1288" t="s">
        <v>120</v>
      </c>
      <c r="F98" s="1424">
        <f t="shared" si="6"/>
        <v>400</v>
      </c>
      <c r="G98" s="1193">
        <v>2</v>
      </c>
      <c r="H98" s="1424">
        <f t="shared" si="7"/>
        <v>200</v>
      </c>
      <c r="I98" s="1193">
        <v>0</v>
      </c>
      <c r="J98" s="1426">
        <f t="shared" si="8"/>
        <v>0</v>
      </c>
      <c r="K98" s="1193">
        <v>2</v>
      </c>
      <c r="L98" s="1426">
        <f t="shared" si="9"/>
        <v>200</v>
      </c>
      <c r="M98" s="1193">
        <v>0</v>
      </c>
      <c r="N98" s="1426">
        <f t="shared" si="10"/>
        <v>0</v>
      </c>
    </row>
    <row r="99" spans="1:14" s="1272" customFormat="1">
      <c r="A99" s="248">
        <v>90</v>
      </c>
      <c r="B99" s="1287" t="s">
        <v>1398</v>
      </c>
      <c r="C99" s="1372">
        <v>10</v>
      </c>
      <c r="D99" s="1193">
        <v>12</v>
      </c>
      <c r="E99" s="1288" t="s">
        <v>120</v>
      </c>
      <c r="F99" s="1424">
        <f t="shared" si="6"/>
        <v>120</v>
      </c>
      <c r="G99" s="1193">
        <v>12</v>
      </c>
      <c r="H99" s="1424">
        <f t="shared" si="7"/>
        <v>120</v>
      </c>
      <c r="I99" s="1193">
        <v>0</v>
      </c>
      <c r="J99" s="1426">
        <f t="shared" si="8"/>
        <v>0</v>
      </c>
      <c r="K99" s="1193">
        <v>0</v>
      </c>
      <c r="L99" s="1426">
        <f t="shared" si="9"/>
        <v>0</v>
      </c>
      <c r="M99" s="1193">
        <v>0</v>
      </c>
      <c r="N99" s="1426">
        <f t="shared" si="10"/>
        <v>0</v>
      </c>
    </row>
    <row r="100" spans="1:14" s="1272" customFormat="1">
      <c r="A100" s="248">
        <v>91</v>
      </c>
      <c r="B100" s="1287" t="s">
        <v>1399</v>
      </c>
      <c r="C100" s="1372">
        <v>175</v>
      </c>
      <c r="D100" s="1193">
        <v>4</v>
      </c>
      <c r="E100" s="1193" t="s">
        <v>491</v>
      </c>
      <c r="F100" s="1424">
        <f t="shared" si="6"/>
        <v>700</v>
      </c>
      <c r="G100" s="1193">
        <v>1</v>
      </c>
      <c r="H100" s="1424">
        <f t="shared" si="7"/>
        <v>175</v>
      </c>
      <c r="I100" s="1193">
        <v>1</v>
      </c>
      <c r="J100" s="1426">
        <f t="shared" si="8"/>
        <v>175</v>
      </c>
      <c r="K100" s="1193">
        <v>1</v>
      </c>
      <c r="L100" s="1426">
        <f t="shared" si="9"/>
        <v>175</v>
      </c>
      <c r="M100" s="1193">
        <v>1</v>
      </c>
      <c r="N100" s="1426">
        <f t="shared" si="10"/>
        <v>175</v>
      </c>
    </row>
    <row r="101" spans="1:14" s="1272" customFormat="1">
      <c r="A101" s="248">
        <v>92</v>
      </c>
      <c r="B101" s="1287" t="s">
        <v>1400</v>
      </c>
      <c r="C101" s="1372">
        <v>2500</v>
      </c>
      <c r="D101" s="1193">
        <v>2</v>
      </c>
      <c r="E101" s="1193" t="s">
        <v>165</v>
      </c>
      <c r="F101" s="1424">
        <f t="shared" si="6"/>
        <v>5000</v>
      </c>
      <c r="G101" s="1193">
        <v>2</v>
      </c>
      <c r="H101" s="1424">
        <f t="shared" si="7"/>
        <v>5000</v>
      </c>
      <c r="I101" s="1193">
        <v>0</v>
      </c>
      <c r="J101" s="1426">
        <f t="shared" si="8"/>
        <v>0</v>
      </c>
      <c r="K101" s="1193">
        <v>0</v>
      </c>
      <c r="L101" s="1426">
        <f t="shared" si="9"/>
        <v>0</v>
      </c>
      <c r="M101" s="1193">
        <v>0</v>
      </c>
      <c r="N101" s="1426">
        <f t="shared" si="10"/>
        <v>0</v>
      </c>
    </row>
    <row r="102" spans="1:14" s="1272" customFormat="1">
      <c r="A102" s="248">
        <v>93</v>
      </c>
      <c r="B102" s="1287" t="s">
        <v>1401</v>
      </c>
      <c r="C102" s="1372">
        <v>185</v>
      </c>
      <c r="D102" s="1193">
        <v>24</v>
      </c>
      <c r="E102" s="1193" t="s">
        <v>491</v>
      </c>
      <c r="F102" s="1424">
        <f t="shared" si="6"/>
        <v>4440</v>
      </c>
      <c r="G102" s="1193">
        <v>6</v>
      </c>
      <c r="H102" s="1424">
        <f t="shared" si="7"/>
        <v>1110</v>
      </c>
      <c r="I102" s="1193">
        <v>6</v>
      </c>
      <c r="J102" s="1426">
        <f t="shared" si="8"/>
        <v>1110</v>
      </c>
      <c r="K102" s="1193">
        <v>6</v>
      </c>
      <c r="L102" s="1426">
        <f t="shared" si="9"/>
        <v>1110</v>
      </c>
      <c r="M102" s="1193">
        <v>6</v>
      </c>
      <c r="N102" s="1426">
        <f t="shared" si="10"/>
        <v>1110</v>
      </c>
    </row>
    <row r="103" spans="1:14" s="1272" customFormat="1">
      <c r="A103" s="248">
        <v>94</v>
      </c>
      <c r="B103" s="1287" t="s">
        <v>1402</v>
      </c>
      <c r="C103" s="1372">
        <v>25</v>
      </c>
      <c r="D103" s="1193">
        <v>8</v>
      </c>
      <c r="E103" s="1193" t="s">
        <v>120</v>
      </c>
      <c r="F103" s="1424">
        <f t="shared" si="6"/>
        <v>200</v>
      </c>
      <c r="G103" s="1193">
        <v>2</v>
      </c>
      <c r="H103" s="1424">
        <f t="shared" si="7"/>
        <v>50</v>
      </c>
      <c r="I103" s="1193">
        <v>2</v>
      </c>
      <c r="J103" s="1426">
        <f t="shared" si="8"/>
        <v>50</v>
      </c>
      <c r="K103" s="1193">
        <v>2</v>
      </c>
      <c r="L103" s="1426">
        <f t="shared" si="9"/>
        <v>50</v>
      </c>
      <c r="M103" s="1193">
        <v>2</v>
      </c>
      <c r="N103" s="1426">
        <f t="shared" si="10"/>
        <v>50</v>
      </c>
    </row>
    <row r="104" spans="1:14" s="1272" customFormat="1">
      <c r="A104" s="248">
        <v>95</v>
      </c>
      <c r="B104" s="1287" t="s">
        <v>1403</v>
      </c>
      <c r="C104" s="1372">
        <v>100</v>
      </c>
      <c r="D104" s="1193">
        <v>6</v>
      </c>
      <c r="E104" s="1193" t="s">
        <v>120</v>
      </c>
      <c r="F104" s="1424">
        <f t="shared" si="6"/>
        <v>600</v>
      </c>
      <c r="G104" s="1193">
        <v>2</v>
      </c>
      <c r="H104" s="1424">
        <f t="shared" si="7"/>
        <v>200</v>
      </c>
      <c r="I104" s="1193">
        <v>1</v>
      </c>
      <c r="J104" s="1426">
        <f t="shared" si="8"/>
        <v>100</v>
      </c>
      <c r="K104" s="1193">
        <v>2</v>
      </c>
      <c r="L104" s="1426">
        <f t="shared" si="9"/>
        <v>200</v>
      </c>
      <c r="M104" s="1193">
        <v>1</v>
      </c>
      <c r="N104" s="1426">
        <f t="shared" si="10"/>
        <v>100</v>
      </c>
    </row>
    <row r="105" spans="1:14" s="1272" customFormat="1">
      <c r="A105" s="248">
        <v>96</v>
      </c>
      <c r="B105" s="1287" t="s">
        <v>121</v>
      </c>
      <c r="C105" s="1372">
        <v>25</v>
      </c>
      <c r="D105" s="1193">
        <v>6</v>
      </c>
      <c r="E105" s="1193" t="s">
        <v>120</v>
      </c>
      <c r="F105" s="1424">
        <f t="shared" si="6"/>
        <v>150</v>
      </c>
      <c r="G105" s="1193">
        <v>2</v>
      </c>
      <c r="H105" s="1424">
        <f t="shared" si="7"/>
        <v>50</v>
      </c>
      <c r="I105" s="1193">
        <v>2</v>
      </c>
      <c r="J105" s="1426">
        <f t="shared" si="8"/>
        <v>50</v>
      </c>
      <c r="K105" s="1193">
        <v>2</v>
      </c>
      <c r="L105" s="1426">
        <f t="shared" si="9"/>
        <v>50</v>
      </c>
      <c r="M105" s="1193">
        <v>0</v>
      </c>
      <c r="N105" s="1426">
        <f t="shared" si="10"/>
        <v>0</v>
      </c>
    </row>
    <row r="106" spans="1:14" s="1272" customFormat="1">
      <c r="A106" s="248">
        <v>97</v>
      </c>
      <c r="B106" s="1287" t="s">
        <v>1404</v>
      </c>
      <c r="C106" s="1372">
        <v>25</v>
      </c>
      <c r="D106" s="1193">
        <v>2</v>
      </c>
      <c r="E106" s="1193" t="s">
        <v>1417</v>
      </c>
      <c r="F106" s="1424">
        <f t="shared" si="6"/>
        <v>50</v>
      </c>
      <c r="G106" s="1193">
        <v>1</v>
      </c>
      <c r="H106" s="1424">
        <f t="shared" si="7"/>
        <v>25</v>
      </c>
      <c r="I106" s="1193">
        <v>0</v>
      </c>
      <c r="J106" s="1426">
        <f t="shared" si="8"/>
        <v>0</v>
      </c>
      <c r="K106" s="1193">
        <v>1</v>
      </c>
      <c r="L106" s="1426">
        <f t="shared" si="9"/>
        <v>25</v>
      </c>
      <c r="M106" s="1193">
        <v>0</v>
      </c>
      <c r="N106" s="1426">
        <f t="shared" si="10"/>
        <v>0</v>
      </c>
    </row>
    <row r="107" spans="1:14" s="1272" customFormat="1">
      <c r="A107" s="248">
        <v>98</v>
      </c>
      <c r="B107" s="1287" t="s">
        <v>644</v>
      </c>
      <c r="C107" s="1372">
        <v>16</v>
      </c>
      <c r="D107" s="1193">
        <v>24</v>
      </c>
      <c r="E107" s="1193" t="s">
        <v>120</v>
      </c>
      <c r="F107" s="1424">
        <f t="shared" si="6"/>
        <v>384</v>
      </c>
      <c r="G107" s="1193">
        <v>0</v>
      </c>
      <c r="H107" s="1424">
        <f t="shared" si="7"/>
        <v>0</v>
      </c>
      <c r="I107" s="1193">
        <v>12</v>
      </c>
      <c r="J107" s="1426">
        <f t="shared" si="8"/>
        <v>192</v>
      </c>
      <c r="K107" s="1193">
        <v>0</v>
      </c>
      <c r="L107" s="1426">
        <f t="shared" si="9"/>
        <v>0</v>
      </c>
      <c r="M107" s="1193">
        <v>12</v>
      </c>
      <c r="N107" s="1426">
        <f t="shared" si="10"/>
        <v>192</v>
      </c>
    </row>
    <row r="108" spans="1:14" s="1272" customFormat="1">
      <c r="A108" s="248">
        <v>99</v>
      </c>
      <c r="B108" s="1287" t="s">
        <v>1405</v>
      </c>
      <c r="C108" s="1372">
        <v>35</v>
      </c>
      <c r="D108" s="1193">
        <v>5</v>
      </c>
      <c r="E108" s="1193" t="s">
        <v>1417</v>
      </c>
      <c r="F108" s="1424">
        <f t="shared" si="6"/>
        <v>175</v>
      </c>
      <c r="G108" s="1193">
        <v>3</v>
      </c>
      <c r="H108" s="1424">
        <f t="shared" si="7"/>
        <v>105</v>
      </c>
      <c r="I108" s="1193">
        <v>0</v>
      </c>
      <c r="J108" s="1426">
        <f t="shared" si="8"/>
        <v>0</v>
      </c>
      <c r="K108" s="1193">
        <v>2</v>
      </c>
      <c r="L108" s="1426">
        <f t="shared" si="9"/>
        <v>70</v>
      </c>
      <c r="M108" s="1193">
        <v>0</v>
      </c>
      <c r="N108" s="1426">
        <f t="shared" si="10"/>
        <v>0</v>
      </c>
    </row>
    <row r="109" spans="1:14" s="1272" customFormat="1">
      <c r="A109" s="248">
        <v>100</v>
      </c>
      <c r="B109" s="1287" t="s">
        <v>1406</v>
      </c>
      <c r="C109" s="1372">
        <v>200</v>
      </c>
      <c r="D109" s="1193">
        <v>6</v>
      </c>
      <c r="E109" s="1193" t="s">
        <v>120</v>
      </c>
      <c r="F109" s="1424">
        <f t="shared" si="6"/>
        <v>1200</v>
      </c>
      <c r="G109" s="1193">
        <v>3</v>
      </c>
      <c r="H109" s="1424">
        <f t="shared" si="7"/>
        <v>600</v>
      </c>
      <c r="I109" s="1193">
        <v>0</v>
      </c>
      <c r="J109" s="1426">
        <f t="shared" si="8"/>
        <v>0</v>
      </c>
      <c r="K109" s="1193">
        <v>3</v>
      </c>
      <c r="L109" s="1426">
        <f t="shared" si="9"/>
        <v>600</v>
      </c>
      <c r="M109" s="1193">
        <v>0</v>
      </c>
      <c r="N109" s="1426">
        <f t="shared" si="10"/>
        <v>0</v>
      </c>
    </row>
    <row r="110" spans="1:14" s="1272" customFormat="1">
      <c r="A110" s="248">
        <v>101</v>
      </c>
      <c r="B110" s="1287" t="s">
        <v>1153</v>
      </c>
      <c r="C110" s="1372">
        <v>50</v>
      </c>
      <c r="D110" s="1193">
        <v>12</v>
      </c>
      <c r="E110" s="1193" t="s">
        <v>120</v>
      </c>
      <c r="F110" s="1424">
        <f t="shared" si="6"/>
        <v>600</v>
      </c>
      <c r="G110" s="1193">
        <v>6</v>
      </c>
      <c r="H110" s="1424">
        <f t="shared" si="7"/>
        <v>300</v>
      </c>
      <c r="I110" s="1193">
        <v>0</v>
      </c>
      <c r="J110" s="1426">
        <f t="shared" si="8"/>
        <v>0</v>
      </c>
      <c r="K110" s="1193">
        <v>6</v>
      </c>
      <c r="L110" s="1426">
        <f t="shared" si="9"/>
        <v>300</v>
      </c>
      <c r="M110" s="1193">
        <v>0</v>
      </c>
      <c r="N110" s="1426">
        <f t="shared" si="10"/>
        <v>0</v>
      </c>
    </row>
    <row r="111" spans="1:14" s="1272" customFormat="1">
      <c r="A111" s="248">
        <v>102</v>
      </c>
      <c r="B111" s="1287" t="s">
        <v>1407</v>
      </c>
      <c r="C111" s="1372">
        <v>150</v>
      </c>
      <c r="D111" s="1193">
        <v>2</v>
      </c>
      <c r="E111" s="1193" t="s">
        <v>192</v>
      </c>
      <c r="F111" s="1424">
        <f t="shared" si="6"/>
        <v>300</v>
      </c>
      <c r="G111" s="1193">
        <v>2</v>
      </c>
      <c r="H111" s="1424">
        <f t="shared" si="7"/>
        <v>300</v>
      </c>
      <c r="I111" s="1193">
        <v>0</v>
      </c>
      <c r="J111" s="1426">
        <f t="shared" si="8"/>
        <v>0</v>
      </c>
      <c r="K111" s="1193">
        <v>0</v>
      </c>
      <c r="L111" s="1426">
        <f t="shared" si="9"/>
        <v>0</v>
      </c>
      <c r="M111" s="1193">
        <v>0</v>
      </c>
      <c r="N111" s="1426">
        <f t="shared" si="10"/>
        <v>0</v>
      </c>
    </row>
    <row r="112" spans="1:14" s="1272" customFormat="1">
      <c r="A112" s="248">
        <v>103</v>
      </c>
      <c r="B112" s="1287" t="s">
        <v>1408</v>
      </c>
      <c r="C112" s="1372">
        <v>350</v>
      </c>
      <c r="D112" s="1193">
        <v>6</v>
      </c>
      <c r="E112" s="1193" t="s">
        <v>120</v>
      </c>
      <c r="F112" s="1424">
        <f t="shared" si="6"/>
        <v>2100</v>
      </c>
      <c r="G112" s="1193">
        <v>0</v>
      </c>
      <c r="H112" s="1424">
        <f t="shared" si="7"/>
        <v>0</v>
      </c>
      <c r="I112" s="1193">
        <v>6</v>
      </c>
      <c r="J112" s="1426">
        <f t="shared" si="8"/>
        <v>2100</v>
      </c>
      <c r="K112" s="1193">
        <v>0</v>
      </c>
      <c r="L112" s="1426">
        <f t="shared" si="9"/>
        <v>0</v>
      </c>
      <c r="M112" s="1193">
        <v>0</v>
      </c>
      <c r="N112" s="1426">
        <f t="shared" si="10"/>
        <v>0</v>
      </c>
    </row>
    <row r="113" spans="1:14" s="1272" customFormat="1">
      <c r="A113" s="248">
        <v>104</v>
      </c>
      <c r="B113" s="1287" t="s">
        <v>1409</v>
      </c>
      <c r="C113" s="1372">
        <v>520</v>
      </c>
      <c r="D113" s="1193">
        <v>1</v>
      </c>
      <c r="E113" s="1193" t="s">
        <v>192</v>
      </c>
      <c r="F113" s="1424">
        <f t="shared" si="6"/>
        <v>520</v>
      </c>
      <c r="G113" s="1193">
        <v>0</v>
      </c>
      <c r="H113" s="1424">
        <f t="shared" si="7"/>
        <v>0</v>
      </c>
      <c r="I113" s="1193">
        <v>0</v>
      </c>
      <c r="J113" s="1426">
        <f t="shared" si="8"/>
        <v>0</v>
      </c>
      <c r="K113" s="1193">
        <v>1</v>
      </c>
      <c r="L113" s="1426">
        <f t="shared" si="9"/>
        <v>520</v>
      </c>
      <c r="M113" s="1193">
        <v>0</v>
      </c>
      <c r="N113" s="1426">
        <f t="shared" si="10"/>
        <v>0</v>
      </c>
    </row>
    <row r="114" spans="1:14" s="1272" customFormat="1">
      <c r="A114" s="248">
        <v>105</v>
      </c>
      <c r="B114" s="1287" t="s">
        <v>1410</v>
      </c>
      <c r="C114" s="1372"/>
      <c r="D114" s="1193"/>
      <c r="E114" s="1193"/>
      <c r="F114" s="1154">
        <v>16980.8</v>
      </c>
      <c r="G114" s="1193"/>
      <c r="H114" s="1424">
        <f t="shared" si="7"/>
        <v>0</v>
      </c>
      <c r="I114" s="1193"/>
      <c r="J114" s="1426">
        <f t="shared" si="8"/>
        <v>0</v>
      </c>
      <c r="K114" s="1193"/>
      <c r="L114" s="1426">
        <f t="shared" si="9"/>
        <v>0</v>
      </c>
      <c r="M114" s="1193"/>
      <c r="N114" s="1426">
        <f t="shared" si="10"/>
        <v>0</v>
      </c>
    </row>
    <row r="115" spans="1:14" s="1272" customFormat="1">
      <c r="A115" s="248"/>
      <c r="B115" s="249"/>
      <c r="C115" s="250"/>
      <c r="D115" s="251"/>
      <c r="E115" s="251"/>
      <c r="F115" s="250"/>
      <c r="G115" s="248"/>
      <c r="H115" s="250"/>
      <c r="I115" s="248"/>
      <c r="J115" s="252"/>
      <c r="K115" s="248"/>
      <c r="L115" s="252"/>
      <c r="M115" s="248"/>
      <c r="N115" s="252"/>
    </row>
    <row r="116" spans="1:14">
      <c r="A116" s="248"/>
      <c r="B116" s="249"/>
      <c r="C116" s="250"/>
      <c r="D116" s="251"/>
      <c r="E116" s="251"/>
      <c r="F116" s="250"/>
      <c r="G116" s="248"/>
      <c r="H116" s="250"/>
      <c r="I116" s="248"/>
      <c r="J116" s="252"/>
      <c r="K116" s="248"/>
      <c r="L116" s="252"/>
      <c r="M116" s="248"/>
      <c r="N116" s="252"/>
    </row>
    <row r="117" spans="1:14">
      <c r="A117" s="247" t="s">
        <v>16</v>
      </c>
      <c r="B117" s="249"/>
      <c r="C117" s="250"/>
      <c r="D117" s="269"/>
      <c r="E117" s="269"/>
      <c r="F117" s="270">
        <f>SUM(F10:F116)</f>
        <v>180132</v>
      </c>
      <c r="G117" s="271"/>
      <c r="H117" s="270">
        <f>SUM(H10:H116)</f>
        <v>75116.2</v>
      </c>
      <c r="I117" s="271"/>
      <c r="J117" s="272">
        <f>SUM(J10:J116)</f>
        <v>27571</v>
      </c>
      <c r="K117" s="271"/>
      <c r="L117" s="272">
        <f>SUM(L10:L116)</f>
        <v>33958</v>
      </c>
      <c r="M117" s="271"/>
      <c r="N117" s="272">
        <f>SUM(N10:N116)</f>
        <v>26321</v>
      </c>
    </row>
    <row r="118" spans="1:14">
      <c r="A118" s="253"/>
      <c r="B118" s="254"/>
      <c r="C118" s="254"/>
      <c r="D118" s="255"/>
      <c r="E118" s="255"/>
      <c r="F118" s="254"/>
      <c r="G118" s="256"/>
      <c r="H118" s="273"/>
      <c r="I118" s="256"/>
      <c r="J118" s="254"/>
      <c r="K118" s="256"/>
      <c r="L118" s="254"/>
      <c r="M118" s="256"/>
      <c r="N118" s="254"/>
    </row>
    <row r="119" spans="1:14">
      <c r="A119" s="257"/>
      <c r="B119" s="258"/>
      <c r="C119" s="258"/>
      <c r="D119" s="259"/>
      <c r="E119" s="259"/>
      <c r="F119" s="261"/>
      <c r="G119" s="260"/>
      <c r="H119" s="261"/>
      <c r="I119" s="260"/>
      <c r="J119" s="261"/>
      <c r="K119" s="260"/>
      <c r="L119" s="258"/>
      <c r="M119" s="260"/>
      <c r="N119" s="262"/>
    </row>
    <row r="120" spans="1:14">
      <c r="A120" s="257"/>
      <c r="B120" s="258" t="s">
        <v>17</v>
      </c>
      <c r="C120" s="258"/>
      <c r="D120" s="259"/>
      <c r="E120" s="259"/>
      <c r="F120" s="258"/>
      <c r="G120" s="260"/>
      <c r="H120" s="258"/>
      <c r="I120" s="260"/>
      <c r="J120" s="261"/>
      <c r="K120" s="260"/>
      <c r="L120" s="261"/>
      <c r="M120" s="260"/>
      <c r="N120" s="262"/>
    </row>
    <row r="121" spans="1:14">
      <c r="A121" s="257"/>
      <c r="B121" s="258"/>
      <c r="C121" s="258"/>
      <c r="D121" s="259"/>
      <c r="E121" s="259"/>
      <c r="F121" s="258"/>
      <c r="G121" s="260"/>
      <c r="H121" s="258"/>
      <c r="I121" s="260"/>
      <c r="J121" s="258"/>
      <c r="K121" s="260"/>
      <c r="L121" s="258"/>
      <c r="M121" s="260"/>
      <c r="N121" s="262"/>
    </row>
    <row r="122" spans="1:14">
      <c r="A122" s="257"/>
      <c r="B122" s="258"/>
      <c r="C122" s="258"/>
      <c r="D122" s="259"/>
      <c r="E122" s="259"/>
      <c r="F122" s="258"/>
      <c r="G122" s="260"/>
      <c r="H122" s="258" t="s">
        <v>65</v>
      </c>
      <c r="I122" s="260"/>
      <c r="J122" s="263" t="s">
        <v>1318</v>
      </c>
      <c r="K122" s="260"/>
      <c r="L122" s="258"/>
      <c r="M122" s="260"/>
      <c r="N122" s="262"/>
    </row>
    <row r="123" spans="1:14">
      <c r="A123" s="257"/>
      <c r="B123" s="258"/>
      <c r="C123" s="258"/>
      <c r="D123" s="259"/>
      <c r="E123" s="259"/>
      <c r="F123" s="258"/>
      <c r="G123" s="260"/>
      <c r="H123" s="258"/>
      <c r="I123" s="260"/>
      <c r="J123" s="265" t="s">
        <v>1319</v>
      </c>
      <c r="K123" s="267"/>
      <c r="L123" s="258"/>
      <c r="M123" s="260"/>
      <c r="N123" s="274"/>
    </row>
    <row r="124" spans="1:14">
      <c r="A124" s="264"/>
      <c r="B124" s="265"/>
      <c r="C124" s="265"/>
      <c r="D124" s="266"/>
      <c r="E124" s="266"/>
      <c r="F124" s="265"/>
      <c r="G124" s="267"/>
      <c r="H124" s="265"/>
      <c r="I124" s="267"/>
      <c r="J124" s="265"/>
      <c r="K124" s="267"/>
      <c r="L124" s="265"/>
      <c r="M124" s="267"/>
      <c r="N124" s="268"/>
    </row>
    <row r="125" spans="1:14" s="1" customFormat="1">
      <c r="A125" s="258"/>
      <c r="B125" s="258"/>
      <c r="C125" s="258"/>
      <c r="D125" s="259"/>
      <c r="E125" s="259"/>
      <c r="F125" s="258"/>
      <c r="G125" s="260"/>
      <c r="H125" s="258"/>
      <c r="I125" s="260"/>
      <c r="J125" s="258"/>
      <c r="K125" s="260"/>
      <c r="L125" s="258"/>
      <c r="M125" s="260"/>
      <c r="N125" s="261"/>
    </row>
    <row r="126" spans="1:14" s="1" customFormat="1">
      <c r="A126" s="258"/>
      <c r="B126" s="258"/>
      <c r="C126" s="258"/>
      <c r="D126" s="259"/>
      <c r="E126" s="259"/>
      <c r="F126" s="258"/>
      <c r="G126" s="260"/>
      <c r="H126" s="258"/>
      <c r="I126" s="260"/>
      <c r="J126" s="258"/>
      <c r="K126" s="260"/>
      <c r="L126" s="258"/>
      <c r="M126" s="260"/>
      <c r="N126" s="261"/>
    </row>
    <row r="127" spans="1:14" s="1" customFormat="1">
      <c r="A127" s="258"/>
      <c r="B127" s="258"/>
      <c r="C127" s="258"/>
      <c r="D127" s="259"/>
      <c r="E127" s="259"/>
      <c r="F127" s="258"/>
      <c r="G127" s="260"/>
      <c r="H127" s="258"/>
      <c r="I127" s="260"/>
      <c r="J127" s="258"/>
      <c r="K127" s="260"/>
      <c r="L127" s="258"/>
      <c r="M127" s="260"/>
      <c r="N127" s="261"/>
    </row>
    <row r="132" spans="1:14">
      <c r="A132" s="1732" t="s">
        <v>176</v>
      </c>
      <c r="B132" s="1732"/>
      <c r="C132" s="1732"/>
      <c r="D132" s="1732"/>
      <c r="E132" s="1732"/>
      <c r="F132" s="1732"/>
      <c r="G132" s="1732"/>
      <c r="H132" s="1732"/>
      <c r="I132" s="1732"/>
      <c r="J132" s="1732"/>
      <c r="K132" s="1732"/>
      <c r="L132" s="1732"/>
      <c r="M132" s="1732"/>
      <c r="N132" s="1732"/>
    </row>
    <row r="133" spans="1:14">
      <c r="A133" s="1732" t="s">
        <v>20</v>
      </c>
      <c r="B133" s="1732"/>
      <c r="C133" s="1732"/>
      <c r="D133" s="1732"/>
      <c r="E133" s="1732"/>
      <c r="F133" s="1732"/>
      <c r="G133" s="1732"/>
      <c r="H133" s="1732"/>
      <c r="I133" s="1732"/>
      <c r="J133" s="1732"/>
      <c r="K133" s="1732"/>
      <c r="L133" s="1732"/>
      <c r="M133" s="1732"/>
      <c r="N133" s="1732"/>
    </row>
    <row r="134" spans="1:14">
      <c r="A134" s="237"/>
      <c r="B134" s="237"/>
      <c r="C134" s="237"/>
      <c r="D134" s="238"/>
      <c r="E134" s="238"/>
      <c r="F134" s="237"/>
      <c r="G134" s="239"/>
      <c r="H134" s="237"/>
      <c r="I134" s="239"/>
      <c r="J134" s="237"/>
      <c r="K134" s="239"/>
      <c r="L134" s="237"/>
      <c r="M134" s="239"/>
      <c r="N134" s="237"/>
    </row>
    <row r="135" spans="1:14">
      <c r="A135" s="240" t="s">
        <v>1316</v>
      </c>
      <c r="B135" s="240"/>
      <c r="C135" s="240"/>
      <c r="D135" s="241"/>
      <c r="E135" s="241"/>
      <c r="F135" s="240"/>
      <c r="G135" s="242"/>
      <c r="H135" s="240"/>
      <c r="I135" s="242"/>
      <c r="J135" s="240"/>
      <c r="K135" s="242"/>
      <c r="L135" s="240"/>
      <c r="M135" s="242"/>
      <c r="N135" s="240"/>
    </row>
    <row r="136" spans="1:14">
      <c r="A136" s="1733" t="s">
        <v>172</v>
      </c>
      <c r="B136" s="1733"/>
      <c r="C136" s="1733"/>
      <c r="D136" s="1733"/>
      <c r="E136" s="243"/>
      <c r="F136" s="1734" t="s">
        <v>1</v>
      </c>
      <c r="G136" s="1734"/>
      <c r="H136" s="1734"/>
      <c r="I136" s="1734"/>
      <c r="J136" s="1734"/>
      <c r="K136" s="1735" t="s">
        <v>173</v>
      </c>
      <c r="L136" s="1736"/>
      <c r="M136" s="1736"/>
      <c r="N136" s="1737"/>
    </row>
    <row r="137" spans="1:14">
      <c r="A137" s="244" t="s">
        <v>1317</v>
      </c>
      <c r="B137" s="244"/>
      <c r="C137" s="244"/>
      <c r="D137" s="244"/>
      <c r="E137" s="245"/>
      <c r="F137" s="246" t="s">
        <v>2</v>
      </c>
      <c r="G137" s="1734" t="s">
        <v>3</v>
      </c>
      <c r="H137" s="1734"/>
      <c r="I137" s="1734" t="s">
        <v>4</v>
      </c>
      <c r="J137" s="1734"/>
      <c r="K137" s="1738" t="s">
        <v>5</v>
      </c>
      <c r="L137" s="1739"/>
      <c r="M137" s="1739"/>
      <c r="N137" s="1740"/>
    </row>
    <row r="138" spans="1:14">
      <c r="A138" s="1741" t="s">
        <v>128</v>
      </c>
      <c r="B138" s="1744" t="s">
        <v>6</v>
      </c>
      <c r="C138" s="1741" t="s">
        <v>7</v>
      </c>
      <c r="D138" s="1747" t="s">
        <v>28</v>
      </c>
      <c r="E138" s="1748"/>
      <c r="F138" s="1753" t="s">
        <v>8</v>
      </c>
      <c r="G138" s="1728" t="s">
        <v>129</v>
      </c>
      <c r="H138" s="1729"/>
      <c r="I138" s="1729"/>
      <c r="J138" s="1729"/>
      <c r="K138" s="1729"/>
      <c r="L138" s="1729"/>
      <c r="M138" s="1729"/>
      <c r="N138" s="1730"/>
    </row>
    <row r="139" spans="1:14">
      <c r="A139" s="1742"/>
      <c r="B139" s="1745"/>
      <c r="C139" s="1742"/>
      <c r="D139" s="1749"/>
      <c r="E139" s="1750"/>
      <c r="F139" s="1753"/>
      <c r="G139" s="1731" t="s">
        <v>130</v>
      </c>
      <c r="H139" s="1731"/>
      <c r="I139" s="1731" t="s">
        <v>30</v>
      </c>
      <c r="J139" s="1731"/>
      <c r="K139" s="1731" t="s">
        <v>31</v>
      </c>
      <c r="L139" s="1731"/>
      <c r="M139" s="1731" t="s">
        <v>32</v>
      </c>
      <c r="N139" s="1731"/>
    </row>
    <row r="140" spans="1:14">
      <c r="A140" s="1743"/>
      <c r="B140" s="1746"/>
      <c r="C140" s="1743"/>
      <c r="D140" s="1751"/>
      <c r="E140" s="1752"/>
      <c r="F140" s="1753"/>
      <c r="G140" s="247" t="s">
        <v>9</v>
      </c>
      <c r="H140" s="247" t="s">
        <v>10</v>
      </c>
      <c r="I140" s="247" t="s">
        <v>9</v>
      </c>
      <c r="J140" s="247" t="s">
        <v>10</v>
      </c>
      <c r="K140" s="247" t="s">
        <v>9</v>
      </c>
      <c r="L140" s="247" t="s">
        <v>10</v>
      </c>
      <c r="M140" s="247" t="s">
        <v>9</v>
      </c>
      <c r="N140" s="247" t="s">
        <v>10</v>
      </c>
    </row>
    <row r="141" spans="1:14">
      <c r="A141" s="1430">
        <v>1</v>
      </c>
      <c r="B141" s="1427" t="s">
        <v>1418</v>
      </c>
      <c r="C141" s="1056">
        <v>12000</v>
      </c>
      <c r="D141" s="1193">
        <v>1</v>
      </c>
      <c r="E141" s="1287" t="s">
        <v>165</v>
      </c>
      <c r="F141" s="1431">
        <v>12000</v>
      </c>
      <c r="G141" s="248"/>
      <c r="H141" s="250"/>
      <c r="I141" s="1193"/>
      <c r="J141" s="252"/>
      <c r="K141" s="1193">
        <v>1</v>
      </c>
      <c r="L141" s="1426">
        <v>12000</v>
      </c>
      <c r="M141" s="1193"/>
      <c r="N141" s="252"/>
    </row>
    <row r="142" spans="1:14">
      <c r="A142" s="1430">
        <v>2</v>
      </c>
      <c r="B142" s="1427" t="s">
        <v>1419</v>
      </c>
      <c r="C142" s="1056">
        <v>4000</v>
      </c>
      <c r="D142" s="1193">
        <v>25</v>
      </c>
      <c r="E142" s="1287" t="s">
        <v>120</v>
      </c>
      <c r="F142" s="1056">
        <v>100000</v>
      </c>
      <c r="G142" s="248"/>
      <c r="H142" s="250"/>
      <c r="I142" s="1193">
        <v>5</v>
      </c>
      <c r="J142" s="1434">
        <f>C142*I142</f>
        <v>20000</v>
      </c>
      <c r="K142" s="1193">
        <v>10</v>
      </c>
      <c r="L142" s="1434">
        <f>C142*K142</f>
        <v>40000</v>
      </c>
      <c r="M142" s="1193">
        <v>10</v>
      </c>
      <c r="N142" s="1426">
        <f>C142*M142</f>
        <v>40000</v>
      </c>
    </row>
    <row r="143" spans="1:14">
      <c r="A143" s="1430">
        <v>3</v>
      </c>
      <c r="B143" s="1428" t="s">
        <v>1420</v>
      </c>
      <c r="C143" s="1056">
        <v>20000</v>
      </c>
      <c r="D143" s="1193">
        <v>1</v>
      </c>
      <c r="E143" s="1287" t="s">
        <v>165</v>
      </c>
      <c r="F143" s="1056">
        <v>20000</v>
      </c>
      <c r="G143" s="248"/>
      <c r="H143" s="250"/>
      <c r="I143" s="1193"/>
      <c r="J143" s="252"/>
      <c r="K143" s="1193">
        <v>1</v>
      </c>
      <c r="L143" s="1434">
        <f t="shared" ref="L143" si="11">C143*K143</f>
        <v>20000</v>
      </c>
      <c r="M143" s="1193"/>
      <c r="N143" s="252"/>
    </row>
    <row r="144" spans="1:14">
      <c r="A144" s="1430">
        <v>4</v>
      </c>
      <c r="B144" s="1429" t="s">
        <v>1421</v>
      </c>
      <c r="C144" s="1056"/>
      <c r="D144" s="1160"/>
      <c r="E144" s="1053"/>
      <c r="F144" s="1432">
        <v>20000</v>
      </c>
      <c r="G144" s="248"/>
      <c r="H144" s="250"/>
      <c r="I144" s="1193"/>
      <c r="J144" s="252"/>
      <c r="K144" s="1193"/>
      <c r="L144" s="1434"/>
      <c r="M144" s="1193"/>
      <c r="N144" s="252"/>
    </row>
    <row r="145" spans="1:14">
      <c r="A145" s="1430">
        <v>5</v>
      </c>
      <c r="B145" s="1429" t="s">
        <v>1422</v>
      </c>
      <c r="C145" s="1056"/>
      <c r="D145" s="1160"/>
      <c r="E145" s="1053"/>
      <c r="F145" s="1432">
        <v>20000</v>
      </c>
      <c r="G145" s="248"/>
      <c r="H145" s="250"/>
      <c r="I145" s="1193"/>
      <c r="J145" s="252"/>
      <c r="K145" s="1193"/>
      <c r="L145" s="1434"/>
      <c r="M145" s="1193"/>
      <c r="N145" s="252"/>
    </row>
    <row r="146" spans="1:14">
      <c r="A146" s="1430">
        <v>6</v>
      </c>
      <c r="B146" s="1429" t="s">
        <v>1423</v>
      </c>
      <c r="C146" s="1056"/>
      <c r="D146" s="1160"/>
      <c r="E146" s="1053"/>
      <c r="F146" s="1433">
        <v>60000</v>
      </c>
      <c r="G146" s="248"/>
      <c r="H146" s="250"/>
      <c r="I146" s="1193"/>
      <c r="J146" s="275"/>
      <c r="K146" s="1193"/>
      <c r="L146" s="1434"/>
      <c r="M146" s="1193"/>
      <c r="N146" s="252"/>
    </row>
    <row r="147" spans="1:14">
      <c r="A147" s="1430">
        <v>7</v>
      </c>
      <c r="B147" s="1429" t="s">
        <v>1424</v>
      </c>
      <c r="C147" s="1056"/>
      <c r="D147" s="1160"/>
      <c r="E147" s="1053"/>
      <c r="F147" s="1292">
        <v>116000</v>
      </c>
      <c r="G147" s="248"/>
      <c r="H147" s="250"/>
      <c r="I147" s="1193"/>
      <c r="J147" s="252"/>
      <c r="K147" s="1193">
        <v>10</v>
      </c>
      <c r="L147" s="1434"/>
      <c r="M147" s="1193"/>
      <c r="N147" s="252"/>
    </row>
    <row r="148" spans="1:14">
      <c r="A148" s="1430">
        <v>8</v>
      </c>
      <c r="B148" s="1429" t="s">
        <v>1425</v>
      </c>
      <c r="C148" s="1056"/>
      <c r="D148" s="1160"/>
      <c r="E148" s="1053"/>
      <c r="F148" s="1292">
        <v>50000</v>
      </c>
      <c r="G148" s="248"/>
      <c r="H148" s="250"/>
      <c r="I148" s="1193"/>
      <c r="J148" s="252"/>
      <c r="K148" s="1193"/>
      <c r="L148" s="252"/>
      <c r="M148" s="1193"/>
      <c r="N148" s="252"/>
    </row>
    <row r="149" spans="1:14">
      <c r="A149" s="1430">
        <v>9</v>
      </c>
      <c r="B149" s="1429" t="s">
        <v>1043</v>
      </c>
      <c r="C149" s="1056"/>
      <c r="D149" s="1160"/>
      <c r="E149" s="1053"/>
      <c r="F149" s="1292">
        <v>400000</v>
      </c>
      <c r="G149" s="248"/>
      <c r="H149" s="250"/>
      <c r="I149" s="1193"/>
      <c r="J149" s="275"/>
      <c r="K149" s="1193"/>
      <c r="L149" s="252"/>
      <c r="M149" s="1193"/>
      <c r="N149" s="252"/>
    </row>
    <row r="150" spans="1:14">
      <c r="A150" s="1430">
        <v>10</v>
      </c>
      <c r="B150" s="1429" t="s">
        <v>1426</v>
      </c>
      <c r="C150" s="1056"/>
      <c r="D150" s="1160"/>
      <c r="E150" s="1053"/>
      <c r="F150" s="1292">
        <v>250000</v>
      </c>
      <c r="G150" s="248"/>
      <c r="H150" s="250"/>
      <c r="I150" s="1193"/>
      <c r="J150" s="252"/>
      <c r="K150" s="1193"/>
      <c r="L150" s="252"/>
      <c r="M150" s="1193"/>
      <c r="N150" s="252"/>
    </row>
    <row r="151" spans="1:14">
      <c r="A151" s="248"/>
      <c r="B151" s="276"/>
      <c r="C151" s="250"/>
      <c r="D151" s="251"/>
      <c r="E151" s="251"/>
      <c r="F151" s="250"/>
      <c r="G151" s="248"/>
      <c r="H151" s="250"/>
      <c r="I151" s="248"/>
      <c r="J151" s="252"/>
      <c r="K151" s="248"/>
      <c r="L151" s="252"/>
      <c r="M151" s="248"/>
      <c r="N151" s="252"/>
    </row>
    <row r="152" spans="1:14">
      <c r="A152" s="248"/>
      <c r="B152" s="249"/>
      <c r="C152" s="250"/>
      <c r="D152" s="251"/>
      <c r="E152" s="251"/>
      <c r="F152" s="250"/>
      <c r="G152" s="248"/>
      <c r="H152" s="250"/>
      <c r="I152" s="248"/>
      <c r="J152" s="252"/>
      <c r="K152" s="248"/>
      <c r="L152" s="252"/>
      <c r="M152" s="248"/>
      <c r="N152" s="252"/>
    </row>
    <row r="153" spans="1:14">
      <c r="A153" s="248"/>
      <c r="B153" s="249"/>
      <c r="C153" s="250"/>
      <c r="D153" s="251"/>
      <c r="E153" s="251"/>
      <c r="F153" s="250"/>
      <c r="G153" s="248"/>
      <c r="H153" s="250"/>
      <c r="I153" s="248"/>
      <c r="J153" s="252"/>
      <c r="K153" s="248"/>
      <c r="L153" s="252"/>
      <c r="M153" s="248"/>
      <c r="N153" s="252"/>
    </row>
    <row r="154" spans="1:14">
      <c r="A154" s="248"/>
      <c r="B154" s="249"/>
      <c r="C154" s="250"/>
      <c r="D154" s="251"/>
      <c r="E154" s="251"/>
      <c r="F154" s="250"/>
      <c r="G154" s="248"/>
      <c r="H154" s="250"/>
      <c r="I154" s="248"/>
      <c r="J154" s="252"/>
      <c r="K154" s="248"/>
      <c r="L154" s="252"/>
      <c r="M154" s="248"/>
      <c r="N154" s="252"/>
    </row>
    <row r="155" spans="1:14">
      <c r="A155" s="248"/>
      <c r="B155" s="249"/>
      <c r="C155" s="250"/>
      <c r="D155" s="251"/>
      <c r="E155" s="251"/>
      <c r="F155" s="250"/>
      <c r="G155" s="248"/>
      <c r="H155" s="250"/>
      <c r="I155" s="248"/>
      <c r="J155" s="252"/>
      <c r="K155" s="248"/>
      <c r="L155" s="252"/>
      <c r="M155" s="248"/>
      <c r="N155" s="252"/>
    </row>
    <row r="156" spans="1:14">
      <c r="A156" s="248"/>
      <c r="B156" s="249"/>
      <c r="C156" s="250"/>
      <c r="D156" s="251"/>
      <c r="E156" s="251"/>
      <c r="F156" s="250"/>
      <c r="G156" s="248"/>
      <c r="H156" s="250"/>
      <c r="I156" s="248"/>
      <c r="J156" s="252"/>
      <c r="K156" s="248"/>
      <c r="L156" s="252"/>
      <c r="M156" s="248"/>
      <c r="N156" s="252"/>
    </row>
    <row r="157" spans="1:14">
      <c r="A157" s="247"/>
      <c r="B157" s="249"/>
      <c r="C157" s="250"/>
      <c r="D157" s="269"/>
      <c r="E157" s="269"/>
      <c r="F157" s="270">
        <f>SUM(F141:F156)</f>
        <v>1048000</v>
      </c>
      <c r="G157" s="271"/>
      <c r="H157" s="270"/>
      <c r="I157" s="271"/>
      <c r="J157" s="272"/>
      <c r="K157" s="271"/>
      <c r="L157" s="272"/>
      <c r="M157" s="271"/>
      <c r="N157" s="272"/>
    </row>
    <row r="158" spans="1:14">
      <c r="A158" s="253"/>
      <c r="B158" s="254"/>
      <c r="C158" s="254"/>
      <c r="D158" s="255"/>
      <c r="E158" s="255"/>
      <c r="F158" s="254"/>
      <c r="G158" s="256"/>
      <c r="H158" s="273"/>
      <c r="I158" s="256"/>
      <c r="J158" s="254"/>
      <c r="K158" s="256"/>
      <c r="L158" s="254"/>
      <c r="M158" s="256"/>
      <c r="N158" s="254"/>
    </row>
    <row r="159" spans="1:14">
      <c r="A159" s="257"/>
      <c r="B159" s="258"/>
      <c r="C159" s="258"/>
      <c r="D159" s="259"/>
      <c r="E159" s="259"/>
      <c r="F159" s="261"/>
      <c r="G159" s="260"/>
      <c r="H159" s="261"/>
      <c r="I159" s="260"/>
      <c r="J159" s="261"/>
      <c r="K159" s="260"/>
      <c r="L159" s="258"/>
      <c r="M159" s="260"/>
      <c r="N159" s="262"/>
    </row>
    <row r="160" spans="1:14">
      <c r="A160" s="257"/>
      <c r="B160" s="258" t="s">
        <v>17</v>
      </c>
      <c r="C160" s="258"/>
      <c r="D160" s="259"/>
      <c r="E160" s="259"/>
      <c r="F160" s="258"/>
      <c r="G160" s="260"/>
      <c r="H160" s="258"/>
      <c r="I160" s="260"/>
      <c r="J160" s="261"/>
      <c r="K160" s="260"/>
      <c r="L160" s="261"/>
      <c r="M160" s="260"/>
      <c r="N160" s="262"/>
    </row>
    <row r="161" spans="1:14">
      <c r="A161" s="257"/>
      <c r="B161" s="258"/>
      <c r="C161" s="258"/>
      <c r="D161" s="259"/>
      <c r="E161" s="259"/>
      <c r="F161" s="258"/>
      <c r="G161" s="260"/>
      <c r="H161" s="258"/>
      <c r="I161" s="260"/>
      <c r="J161" s="258"/>
      <c r="K161" s="260"/>
      <c r="L161" s="258"/>
      <c r="M161" s="260"/>
      <c r="N161" s="262"/>
    </row>
    <row r="162" spans="1:14">
      <c r="A162" s="257"/>
      <c r="B162" s="258"/>
      <c r="C162" s="258"/>
      <c r="D162" s="259"/>
      <c r="E162" s="259"/>
      <c r="F162" s="258"/>
      <c r="G162" s="260"/>
      <c r="H162" s="258" t="s">
        <v>65</v>
      </c>
      <c r="I162" s="260"/>
      <c r="J162" s="263" t="s">
        <v>1318</v>
      </c>
      <c r="K162" s="260"/>
      <c r="L162" s="258"/>
      <c r="M162" s="260"/>
      <c r="N162" s="262"/>
    </row>
    <row r="163" spans="1:14">
      <c r="A163" s="257"/>
      <c r="B163" s="258"/>
      <c r="C163" s="258"/>
      <c r="D163" s="259"/>
      <c r="E163" s="259"/>
      <c r="F163" s="258"/>
      <c r="G163" s="260"/>
      <c r="H163" s="258"/>
      <c r="I163" s="260"/>
      <c r="J163" s="265" t="s">
        <v>1319</v>
      </c>
      <c r="K163" s="267"/>
      <c r="L163" s="258"/>
      <c r="M163" s="260"/>
      <c r="N163" s="274"/>
    </row>
    <row r="164" spans="1:14">
      <c r="A164" s="264"/>
      <c r="B164" s="265"/>
      <c r="C164" s="265"/>
      <c r="D164" s="266"/>
      <c r="E164" s="266"/>
      <c r="F164" s="265"/>
      <c r="G164" s="267"/>
      <c r="H164" s="265"/>
      <c r="I164" s="267"/>
      <c r="J164" s="265"/>
      <c r="K164" s="267"/>
      <c r="L164" s="265"/>
      <c r="M164" s="267"/>
      <c r="N164" s="268"/>
    </row>
  </sheetData>
  <mergeCells count="36">
    <mergeCell ref="A138:A140"/>
    <mergeCell ref="B138:B140"/>
    <mergeCell ref="C138:C140"/>
    <mergeCell ref="D138:E140"/>
    <mergeCell ref="F138:F140"/>
    <mergeCell ref="F136:J136"/>
    <mergeCell ref="K136:N136"/>
    <mergeCell ref="G138:N138"/>
    <mergeCell ref="G139:H139"/>
    <mergeCell ref="I139:J139"/>
    <mergeCell ref="K139:L139"/>
    <mergeCell ref="M139:N139"/>
    <mergeCell ref="G137:H137"/>
    <mergeCell ref="I137:J137"/>
    <mergeCell ref="K137:N137"/>
    <mergeCell ref="A132:N132"/>
    <mergeCell ref="A133:N133"/>
    <mergeCell ref="A136:D136"/>
    <mergeCell ref="A1:N1"/>
    <mergeCell ref="A2:N2"/>
    <mergeCell ref="A5:D5"/>
    <mergeCell ref="F5:J5"/>
    <mergeCell ref="K5:N5"/>
    <mergeCell ref="G6:H6"/>
    <mergeCell ref="I6:J6"/>
    <mergeCell ref="K6:N6"/>
    <mergeCell ref="A7:A9"/>
    <mergeCell ref="B7:B9"/>
    <mergeCell ref="C7:C9"/>
    <mergeCell ref="D7:E9"/>
    <mergeCell ref="F7:F9"/>
    <mergeCell ref="G7:N7"/>
    <mergeCell ref="G8:H8"/>
    <mergeCell ref="I8:J8"/>
    <mergeCell ref="K8:L8"/>
    <mergeCell ref="M8:N8"/>
  </mergeCells>
  <pageMargins left="0.7" right="0.7" top="0.75" bottom="0.75" header="0.3" footer="0.3"/>
  <pageSetup paperSize="9" scale="85" orientation="landscape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M255"/>
  <sheetViews>
    <sheetView topLeftCell="A103" workbookViewId="0">
      <selection activeCell="N112" sqref="N112"/>
    </sheetView>
  </sheetViews>
  <sheetFormatPr defaultRowHeight="14.4"/>
  <cols>
    <col min="1" max="1" width="6.109375" customWidth="1"/>
    <col min="2" max="2" width="29.88671875" customWidth="1"/>
    <col min="5" max="5" width="12.109375" customWidth="1"/>
    <col min="7" max="7" width="10.6640625" customWidth="1"/>
    <col min="11" max="11" width="13.33203125" customWidth="1"/>
  </cols>
  <sheetData>
    <row r="1" spans="1:13">
      <c r="A1" s="277" t="s">
        <v>18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 ht="18">
      <c r="A2" s="1668" t="s">
        <v>19</v>
      </c>
      <c r="B2" s="1668"/>
      <c r="C2" s="1668"/>
      <c r="D2" s="1668"/>
      <c r="E2" s="1668"/>
      <c r="F2" s="1668"/>
      <c r="G2" s="1668"/>
      <c r="H2" s="1668"/>
      <c r="I2" s="1668"/>
      <c r="J2" s="1668"/>
      <c r="K2" s="1668"/>
      <c r="L2" s="1668"/>
      <c r="M2" s="1668"/>
    </row>
    <row r="3" spans="1:13">
      <c r="A3" s="1701" t="s">
        <v>20</v>
      </c>
      <c r="B3" s="1701"/>
      <c r="C3" s="1701"/>
      <c r="D3" s="1701"/>
      <c r="E3" s="1701"/>
      <c r="F3" s="1701"/>
      <c r="G3" s="1701"/>
      <c r="H3" s="1701"/>
      <c r="I3" s="1701"/>
      <c r="J3" s="1701"/>
      <c r="K3" s="1701"/>
      <c r="L3" s="1701"/>
      <c r="M3" s="1701"/>
    </row>
    <row r="4" spans="1:1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3">
      <c r="A5" s="1" t="s">
        <v>629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6" spans="1:13">
      <c r="A6" s="23" t="s">
        <v>177</v>
      </c>
      <c r="B6" s="19"/>
      <c r="C6" s="19"/>
      <c r="D6" s="20"/>
      <c r="E6" s="1690" t="s">
        <v>1</v>
      </c>
      <c r="F6" s="1691"/>
      <c r="G6" s="1691"/>
      <c r="H6" s="1691"/>
      <c r="I6" s="1692"/>
      <c r="J6" s="1754" t="s">
        <v>178</v>
      </c>
      <c r="K6" s="1755"/>
      <c r="L6" s="1755"/>
      <c r="M6" s="1756"/>
    </row>
    <row r="7" spans="1:13">
      <c r="A7" s="17" t="s">
        <v>694</v>
      </c>
      <c r="B7" s="2"/>
      <c r="C7" s="2"/>
      <c r="D7" s="18"/>
      <c r="E7" s="14" t="s">
        <v>2</v>
      </c>
      <c r="F7" s="1690" t="s">
        <v>179</v>
      </c>
      <c r="G7" s="1692"/>
      <c r="H7" s="1690" t="s">
        <v>4</v>
      </c>
      <c r="I7" s="1692"/>
      <c r="J7" s="1690" t="s">
        <v>5</v>
      </c>
      <c r="K7" s="1691"/>
      <c r="L7" s="1691"/>
      <c r="M7" s="1692"/>
    </row>
    <row r="8" spans="1:13">
      <c r="A8" s="1695" t="s">
        <v>128</v>
      </c>
      <c r="B8" s="1698" t="s">
        <v>6</v>
      </c>
      <c r="C8" s="1698" t="s">
        <v>7</v>
      </c>
      <c r="D8" s="1698" t="s">
        <v>28</v>
      </c>
      <c r="E8" s="1698" t="s">
        <v>8</v>
      </c>
      <c r="F8" s="1688" t="s">
        <v>27</v>
      </c>
      <c r="G8" s="1694"/>
      <c r="H8" s="1694"/>
      <c r="I8" s="1694"/>
      <c r="J8" s="1694"/>
      <c r="K8" s="1694"/>
      <c r="L8" s="1694"/>
      <c r="M8" s="1689"/>
    </row>
    <row r="9" spans="1:13">
      <c r="A9" s="1696"/>
      <c r="B9" s="1699"/>
      <c r="C9" s="1699"/>
      <c r="D9" s="1699"/>
      <c r="E9" s="1699"/>
      <c r="F9" s="1688" t="s">
        <v>130</v>
      </c>
      <c r="G9" s="1689"/>
      <c r="H9" s="1688" t="s">
        <v>30</v>
      </c>
      <c r="I9" s="1689"/>
      <c r="J9" s="1688" t="s">
        <v>31</v>
      </c>
      <c r="K9" s="1689"/>
      <c r="L9" s="1688" t="s">
        <v>32</v>
      </c>
      <c r="M9" s="1689"/>
    </row>
    <row r="10" spans="1:13">
      <c r="A10" s="1697"/>
      <c r="B10" s="1700"/>
      <c r="C10" s="1700"/>
      <c r="D10" s="1700"/>
      <c r="E10" s="1700"/>
      <c r="F10" s="11" t="s">
        <v>9</v>
      </c>
      <c r="G10" s="11" t="s">
        <v>10</v>
      </c>
      <c r="H10" s="11" t="s">
        <v>9</v>
      </c>
      <c r="I10" s="11" t="s">
        <v>10</v>
      </c>
      <c r="J10" s="11" t="s">
        <v>9</v>
      </c>
      <c r="K10" s="11" t="s">
        <v>10</v>
      </c>
      <c r="L10" s="11" t="s">
        <v>9</v>
      </c>
      <c r="M10" s="11" t="s">
        <v>10</v>
      </c>
    </row>
    <row r="11" spans="1:13">
      <c r="A11" s="6">
        <v>1</v>
      </c>
      <c r="B11" s="1104" t="s">
        <v>631</v>
      </c>
      <c r="C11" s="278"/>
      <c r="D11" s="6"/>
      <c r="E11" s="26"/>
      <c r="F11" s="6"/>
      <c r="G11" s="278"/>
      <c r="H11" s="6"/>
      <c r="I11" s="278"/>
      <c r="J11" s="6"/>
      <c r="K11" s="279"/>
      <c r="L11" s="6"/>
      <c r="M11" s="278"/>
    </row>
    <row r="12" spans="1:13">
      <c r="A12" s="6">
        <v>2</v>
      </c>
      <c r="B12" s="1105" t="s">
        <v>632</v>
      </c>
      <c r="C12" s="278">
        <v>170</v>
      </c>
      <c r="D12" s="975" t="s">
        <v>670</v>
      </c>
      <c r="E12" s="1106">
        <v>3400</v>
      </c>
      <c r="F12" s="973">
        <v>10</v>
      </c>
      <c r="G12" s="278">
        <f>C12*F12</f>
        <v>1700</v>
      </c>
      <c r="H12" s="6"/>
      <c r="I12" s="278">
        <f>C12*H12</f>
        <v>0</v>
      </c>
      <c r="J12" s="973">
        <v>10</v>
      </c>
      <c r="K12" s="280">
        <f>C12*J12</f>
        <v>1700</v>
      </c>
      <c r="L12" s="6"/>
      <c r="M12" s="278"/>
    </row>
    <row r="13" spans="1:13">
      <c r="A13" s="6">
        <v>3</v>
      </c>
      <c r="B13" s="1105" t="s">
        <v>633</v>
      </c>
      <c r="C13" s="278">
        <v>190</v>
      </c>
      <c r="D13" s="975" t="s">
        <v>670</v>
      </c>
      <c r="E13" s="1106">
        <v>3800</v>
      </c>
      <c r="F13" s="973">
        <v>10</v>
      </c>
      <c r="G13" s="278">
        <f t="shared" ref="G13:G64" si="0">C13*F13</f>
        <v>1900</v>
      </c>
      <c r="H13" s="6"/>
      <c r="I13" s="278">
        <f t="shared" ref="I13:I64" si="1">C13*H13</f>
        <v>0</v>
      </c>
      <c r="J13" s="973">
        <v>10</v>
      </c>
      <c r="K13" s="280">
        <f t="shared" ref="K13:K64" si="2">C13*J13</f>
        <v>1900</v>
      </c>
      <c r="L13" s="6"/>
      <c r="M13" s="278"/>
    </row>
    <row r="14" spans="1:13">
      <c r="A14" s="6">
        <v>4</v>
      </c>
      <c r="B14" s="1105" t="s">
        <v>634</v>
      </c>
      <c r="C14" s="278">
        <v>65</v>
      </c>
      <c r="D14" s="975" t="s">
        <v>671</v>
      </c>
      <c r="E14" s="1106">
        <v>260</v>
      </c>
      <c r="F14" s="973">
        <v>2</v>
      </c>
      <c r="G14" s="278">
        <f t="shared" si="0"/>
        <v>130</v>
      </c>
      <c r="H14" s="6"/>
      <c r="I14" s="278">
        <f t="shared" si="1"/>
        <v>0</v>
      </c>
      <c r="J14" s="973">
        <v>2</v>
      </c>
      <c r="K14" s="280">
        <f t="shared" si="2"/>
        <v>130</v>
      </c>
      <c r="L14" s="6"/>
      <c r="M14" s="278"/>
    </row>
    <row r="15" spans="1:13">
      <c r="A15" s="6">
        <v>5</v>
      </c>
      <c r="B15" s="1105" t="s">
        <v>635</v>
      </c>
      <c r="C15" s="278">
        <v>240</v>
      </c>
      <c r="D15" s="975" t="s">
        <v>672</v>
      </c>
      <c r="E15" s="1106">
        <v>480</v>
      </c>
      <c r="F15" s="973">
        <v>1</v>
      </c>
      <c r="G15" s="278">
        <f t="shared" si="0"/>
        <v>240</v>
      </c>
      <c r="H15" s="6"/>
      <c r="I15" s="278">
        <f t="shared" si="1"/>
        <v>0</v>
      </c>
      <c r="J15" s="973">
        <v>1</v>
      </c>
      <c r="K15" s="280">
        <f t="shared" si="2"/>
        <v>240</v>
      </c>
      <c r="L15" s="6"/>
      <c r="M15" s="278"/>
    </row>
    <row r="16" spans="1:13">
      <c r="A16" s="6">
        <v>6</v>
      </c>
      <c r="B16" s="1105" t="s">
        <v>636</v>
      </c>
      <c r="C16" s="278">
        <v>240</v>
      </c>
      <c r="D16" s="975" t="s">
        <v>672</v>
      </c>
      <c r="E16" s="1106">
        <v>480</v>
      </c>
      <c r="F16" s="973">
        <v>1</v>
      </c>
      <c r="G16" s="278">
        <f t="shared" si="0"/>
        <v>240</v>
      </c>
      <c r="H16" s="6"/>
      <c r="I16" s="278">
        <f t="shared" si="1"/>
        <v>0</v>
      </c>
      <c r="J16" s="973">
        <v>1</v>
      </c>
      <c r="K16" s="280">
        <f t="shared" si="2"/>
        <v>240</v>
      </c>
      <c r="L16" s="6"/>
      <c r="M16" s="278"/>
    </row>
    <row r="17" spans="1:13">
      <c r="A17" s="6">
        <v>7</v>
      </c>
      <c r="B17" s="1105" t="s">
        <v>637</v>
      </c>
      <c r="C17" s="278">
        <v>60</v>
      </c>
      <c r="D17" s="975" t="s">
        <v>672</v>
      </c>
      <c r="E17" s="1106">
        <v>120</v>
      </c>
      <c r="F17" s="973">
        <v>1</v>
      </c>
      <c r="G17" s="278">
        <f t="shared" si="0"/>
        <v>60</v>
      </c>
      <c r="H17" s="6"/>
      <c r="I17" s="278">
        <f t="shared" si="1"/>
        <v>0</v>
      </c>
      <c r="J17" s="973">
        <v>1</v>
      </c>
      <c r="K17" s="280">
        <f t="shared" si="2"/>
        <v>60</v>
      </c>
      <c r="L17" s="6"/>
      <c r="M17" s="278"/>
    </row>
    <row r="18" spans="1:13">
      <c r="A18" s="6">
        <v>8</v>
      </c>
      <c r="B18" s="1105" t="s">
        <v>638</v>
      </c>
      <c r="C18" s="278">
        <v>4.5</v>
      </c>
      <c r="D18" s="975" t="s">
        <v>673</v>
      </c>
      <c r="E18" s="1106">
        <v>225</v>
      </c>
      <c r="F18" s="973">
        <v>25</v>
      </c>
      <c r="G18" s="278">
        <f t="shared" si="0"/>
        <v>112.5</v>
      </c>
      <c r="H18" s="6"/>
      <c r="I18" s="278">
        <f t="shared" si="1"/>
        <v>0</v>
      </c>
      <c r="J18" s="973">
        <v>25</v>
      </c>
      <c r="K18" s="280">
        <f t="shared" si="2"/>
        <v>112.5</v>
      </c>
      <c r="L18" s="6"/>
      <c r="M18" s="278"/>
    </row>
    <row r="19" spans="1:13">
      <c r="A19" s="6">
        <v>9</v>
      </c>
      <c r="B19" s="1105" t="s">
        <v>153</v>
      </c>
      <c r="C19" s="278">
        <v>35</v>
      </c>
      <c r="D19" s="975" t="s">
        <v>671</v>
      </c>
      <c r="E19" s="1106">
        <v>140</v>
      </c>
      <c r="F19" s="973">
        <v>2</v>
      </c>
      <c r="G19" s="278">
        <f t="shared" si="0"/>
        <v>70</v>
      </c>
      <c r="H19" s="6"/>
      <c r="I19" s="278">
        <f t="shared" si="1"/>
        <v>0</v>
      </c>
      <c r="J19" s="973">
        <v>2</v>
      </c>
      <c r="K19" s="280">
        <f t="shared" si="2"/>
        <v>70</v>
      </c>
      <c r="L19" s="6"/>
      <c r="M19" s="278"/>
    </row>
    <row r="20" spans="1:13">
      <c r="A20" s="6">
        <v>10</v>
      </c>
      <c r="B20" s="1105" t="s">
        <v>639</v>
      </c>
      <c r="C20" s="278">
        <v>300</v>
      </c>
      <c r="D20" s="975" t="s">
        <v>356</v>
      </c>
      <c r="E20" s="1106">
        <v>300</v>
      </c>
      <c r="F20" s="973">
        <v>1</v>
      </c>
      <c r="G20" s="278">
        <f t="shared" si="0"/>
        <v>300</v>
      </c>
      <c r="H20" s="6"/>
      <c r="I20" s="278">
        <f t="shared" si="1"/>
        <v>0</v>
      </c>
      <c r="J20" s="973"/>
      <c r="K20" s="280">
        <f t="shared" si="2"/>
        <v>0</v>
      </c>
      <c r="L20" s="6"/>
      <c r="M20" s="278"/>
    </row>
    <row r="21" spans="1:13">
      <c r="A21" s="6">
        <v>11</v>
      </c>
      <c r="B21" s="1105" t="s">
        <v>640</v>
      </c>
      <c r="C21" s="278">
        <v>500</v>
      </c>
      <c r="D21" s="975" t="s">
        <v>674</v>
      </c>
      <c r="E21" s="1106">
        <v>2500</v>
      </c>
      <c r="F21" s="973">
        <v>2</v>
      </c>
      <c r="G21" s="278">
        <f t="shared" si="0"/>
        <v>1000</v>
      </c>
      <c r="H21" s="6"/>
      <c r="I21" s="278">
        <f t="shared" si="1"/>
        <v>0</v>
      </c>
      <c r="J21" s="973">
        <v>3</v>
      </c>
      <c r="K21" s="280">
        <f t="shared" si="2"/>
        <v>1500</v>
      </c>
      <c r="L21" s="6"/>
      <c r="M21" s="278"/>
    </row>
    <row r="22" spans="1:13">
      <c r="A22" s="6">
        <v>12</v>
      </c>
      <c r="B22" s="1105" t="s">
        <v>641</v>
      </c>
      <c r="C22" s="278">
        <v>18</v>
      </c>
      <c r="D22" s="975" t="s">
        <v>675</v>
      </c>
      <c r="E22" s="1106">
        <v>216</v>
      </c>
      <c r="F22" s="973">
        <v>6</v>
      </c>
      <c r="G22" s="278">
        <f t="shared" si="0"/>
        <v>108</v>
      </c>
      <c r="H22" s="6"/>
      <c r="I22" s="278">
        <f t="shared" si="1"/>
        <v>0</v>
      </c>
      <c r="J22" s="973">
        <v>6</v>
      </c>
      <c r="K22" s="280">
        <f t="shared" si="2"/>
        <v>108</v>
      </c>
      <c r="L22" s="6"/>
      <c r="M22" s="278"/>
    </row>
    <row r="23" spans="1:13">
      <c r="A23" s="6">
        <v>13</v>
      </c>
      <c r="B23" s="1105" t="s">
        <v>404</v>
      </c>
      <c r="C23" s="278">
        <v>18</v>
      </c>
      <c r="D23" s="975" t="s">
        <v>671</v>
      </c>
      <c r="E23" s="1106">
        <v>72</v>
      </c>
      <c r="F23" s="973">
        <v>2</v>
      </c>
      <c r="G23" s="278">
        <f t="shared" si="0"/>
        <v>36</v>
      </c>
      <c r="H23" s="6"/>
      <c r="I23" s="278">
        <f t="shared" si="1"/>
        <v>0</v>
      </c>
      <c r="J23" s="973">
        <v>2</v>
      </c>
      <c r="K23" s="280">
        <f t="shared" si="2"/>
        <v>36</v>
      </c>
      <c r="L23" s="6"/>
      <c r="M23" s="278"/>
    </row>
    <row r="24" spans="1:13">
      <c r="A24" s="6">
        <v>14</v>
      </c>
      <c r="B24" s="1105" t="s">
        <v>642</v>
      </c>
      <c r="C24" s="278">
        <v>2.98</v>
      </c>
      <c r="D24" s="975" t="s">
        <v>676</v>
      </c>
      <c r="E24" s="1106">
        <v>152</v>
      </c>
      <c r="F24" s="973">
        <v>25</v>
      </c>
      <c r="G24" s="278">
        <f t="shared" si="0"/>
        <v>74.5</v>
      </c>
      <c r="H24" s="6"/>
      <c r="I24" s="278">
        <f t="shared" si="1"/>
        <v>0</v>
      </c>
      <c r="J24" s="973">
        <v>26</v>
      </c>
      <c r="K24" s="280">
        <f t="shared" si="2"/>
        <v>77.48</v>
      </c>
      <c r="L24" s="6"/>
      <c r="M24" s="278"/>
    </row>
    <row r="25" spans="1:13">
      <c r="A25" s="6">
        <v>15</v>
      </c>
      <c r="B25" s="1105" t="s">
        <v>643</v>
      </c>
      <c r="C25" s="278">
        <v>2</v>
      </c>
      <c r="D25" s="975" t="s">
        <v>673</v>
      </c>
      <c r="E25" s="1106">
        <v>100</v>
      </c>
      <c r="F25" s="973">
        <v>25</v>
      </c>
      <c r="G25" s="278">
        <f t="shared" si="0"/>
        <v>50</v>
      </c>
      <c r="H25" s="6"/>
      <c r="I25" s="278">
        <f t="shared" si="1"/>
        <v>0</v>
      </c>
      <c r="J25" s="973">
        <v>25</v>
      </c>
      <c r="K25" s="280">
        <f t="shared" si="2"/>
        <v>50</v>
      </c>
      <c r="L25" s="6"/>
      <c r="M25" s="278"/>
    </row>
    <row r="26" spans="1:13">
      <c r="A26" s="281">
        <v>16</v>
      </c>
      <c r="B26" s="1105" t="s">
        <v>644</v>
      </c>
      <c r="C26" s="282">
        <v>16</v>
      </c>
      <c r="D26" s="975" t="s">
        <v>675</v>
      </c>
      <c r="E26" s="1106">
        <v>192</v>
      </c>
      <c r="F26" s="973">
        <v>6</v>
      </c>
      <c r="G26" s="278">
        <f t="shared" si="0"/>
        <v>96</v>
      </c>
      <c r="H26" s="6"/>
      <c r="I26" s="278">
        <f t="shared" si="1"/>
        <v>0</v>
      </c>
      <c r="J26" s="973">
        <v>6</v>
      </c>
      <c r="K26" s="280">
        <f t="shared" si="2"/>
        <v>96</v>
      </c>
      <c r="L26" s="6"/>
      <c r="M26" s="278"/>
    </row>
    <row r="27" spans="1:13">
      <c r="A27" s="6">
        <v>17</v>
      </c>
      <c r="B27" s="1105" t="s">
        <v>423</v>
      </c>
      <c r="C27" s="278">
        <v>40</v>
      </c>
      <c r="D27" s="975" t="s">
        <v>358</v>
      </c>
      <c r="E27" s="1106">
        <v>400</v>
      </c>
      <c r="F27" s="973">
        <v>5</v>
      </c>
      <c r="G27" s="278">
        <f t="shared" si="0"/>
        <v>200</v>
      </c>
      <c r="H27" s="6"/>
      <c r="I27" s="278">
        <f t="shared" si="1"/>
        <v>0</v>
      </c>
      <c r="J27" s="973">
        <v>5</v>
      </c>
      <c r="K27" s="280">
        <f t="shared" si="2"/>
        <v>200</v>
      </c>
      <c r="L27" s="6"/>
      <c r="M27" s="278"/>
    </row>
    <row r="28" spans="1:13" s="1064" customFormat="1">
      <c r="A28" s="6">
        <v>18</v>
      </c>
      <c r="B28" s="1105" t="s">
        <v>645</v>
      </c>
      <c r="C28" s="278">
        <v>50</v>
      </c>
      <c r="D28" s="975" t="s">
        <v>677</v>
      </c>
      <c r="E28" s="1106">
        <v>300</v>
      </c>
      <c r="F28" s="973">
        <v>3</v>
      </c>
      <c r="G28" s="278">
        <f t="shared" si="0"/>
        <v>150</v>
      </c>
      <c r="H28" s="6"/>
      <c r="I28" s="278">
        <f t="shared" si="1"/>
        <v>0</v>
      </c>
      <c r="J28" s="973">
        <v>3</v>
      </c>
      <c r="K28" s="280">
        <f t="shared" si="2"/>
        <v>150</v>
      </c>
      <c r="L28" s="6"/>
      <c r="M28" s="278"/>
    </row>
    <row r="29" spans="1:13" s="1064" customFormat="1">
      <c r="A29" s="6">
        <v>19</v>
      </c>
      <c r="B29" s="1105" t="s">
        <v>47</v>
      </c>
      <c r="C29" s="278">
        <v>35</v>
      </c>
      <c r="D29" s="975" t="s">
        <v>678</v>
      </c>
      <c r="E29" s="1106">
        <v>105</v>
      </c>
      <c r="F29" s="973">
        <v>2</v>
      </c>
      <c r="G29" s="278">
        <f t="shared" si="0"/>
        <v>70</v>
      </c>
      <c r="H29" s="6"/>
      <c r="I29" s="278">
        <f t="shared" si="1"/>
        <v>0</v>
      </c>
      <c r="J29" s="973">
        <v>1</v>
      </c>
      <c r="K29" s="280">
        <f t="shared" si="2"/>
        <v>35</v>
      </c>
      <c r="L29" s="6"/>
      <c r="M29" s="278"/>
    </row>
    <row r="30" spans="1:13" s="1064" customFormat="1">
      <c r="A30" s="6">
        <v>20</v>
      </c>
      <c r="B30" s="1105" t="s">
        <v>365</v>
      </c>
      <c r="C30" s="278">
        <v>55</v>
      </c>
      <c r="D30" s="975" t="s">
        <v>453</v>
      </c>
      <c r="E30" s="1106">
        <v>220</v>
      </c>
      <c r="F30" s="973">
        <v>2</v>
      </c>
      <c r="G30" s="278">
        <f t="shared" si="0"/>
        <v>110</v>
      </c>
      <c r="H30" s="6"/>
      <c r="I30" s="278">
        <f t="shared" si="1"/>
        <v>0</v>
      </c>
      <c r="J30" s="973">
        <v>2</v>
      </c>
      <c r="K30" s="280">
        <f t="shared" si="2"/>
        <v>110</v>
      </c>
      <c r="L30" s="6"/>
      <c r="M30" s="278"/>
    </row>
    <row r="31" spans="1:13" s="1064" customFormat="1">
      <c r="A31" s="6">
        <v>21</v>
      </c>
      <c r="B31" s="1105" t="s">
        <v>646</v>
      </c>
      <c r="C31" s="278">
        <v>7</v>
      </c>
      <c r="D31" s="975" t="s">
        <v>675</v>
      </c>
      <c r="E31" s="1106">
        <v>84</v>
      </c>
      <c r="F31" s="973">
        <v>6</v>
      </c>
      <c r="G31" s="278">
        <f t="shared" si="0"/>
        <v>42</v>
      </c>
      <c r="H31" s="6"/>
      <c r="I31" s="278">
        <f t="shared" si="1"/>
        <v>0</v>
      </c>
      <c r="J31" s="973">
        <v>6</v>
      </c>
      <c r="K31" s="280">
        <f t="shared" si="2"/>
        <v>42</v>
      </c>
      <c r="L31" s="6"/>
      <c r="M31" s="278"/>
    </row>
    <row r="32" spans="1:13" s="1064" customFormat="1">
      <c r="A32" s="6">
        <v>22</v>
      </c>
      <c r="B32" s="1105" t="s">
        <v>571</v>
      </c>
      <c r="C32" s="278">
        <v>38.159999999999997</v>
      </c>
      <c r="D32" s="975" t="s">
        <v>675</v>
      </c>
      <c r="E32" s="1106">
        <v>458</v>
      </c>
      <c r="F32" s="973">
        <v>6</v>
      </c>
      <c r="G32" s="278">
        <f t="shared" si="0"/>
        <v>228.95999999999998</v>
      </c>
      <c r="H32" s="6"/>
      <c r="I32" s="278">
        <f t="shared" si="1"/>
        <v>0</v>
      </c>
      <c r="J32" s="973">
        <v>6</v>
      </c>
      <c r="K32" s="280">
        <f t="shared" si="2"/>
        <v>228.95999999999998</v>
      </c>
      <c r="L32" s="6"/>
      <c r="M32" s="278"/>
    </row>
    <row r="33" spans="1:13" s="1064" customFormat="1">
      <c r="A33" s="6">
        <v>23</v>
      </c>
      <c r="B33" s="1105" t="s">
        <v>647</v>
      </c>
      <c r="C33" s="278">
        <v>200</v>
      </c>
      <c r="D33" s="975" t="s">
        <v>679</v>
      </c>
      <c r="E33" s="1106">
        <v>400</v>
      </c>
      <c r="F33" s="973">
        <v>1</v>
      </c>
      <c r="G33" s="278">
        <f t="shared" si="0"/>
        <v>200</v>
      </c>
      <c r="H33" s="6"/>
      <c r="I33" s="278">
        <f t="shared" si="1"/>
        <v>0</v>
      </c>
      <c r="J33" s="973">
        <v>1</v>
      </c>
      <c r="K33" s="280">
        <f t="shared" si="2"/>
        <v>200</v>
      </c>
      <c r="L33" s="6"/>
      <c r="M33" s="278"/>
    </row>
    <row r="34" spans="1:13" s="1064" customFormat="1">
      <c r="A34" s="6">
        <v>24</v>
      </c>
      <c r="B34" s="1105" t="s">
        <v>648</v>
      </c>
      <c r="C34" s="278">
        <v>18</v>
      </c>
      <c r="D34" s="975" t="s">
        <v>680</v>
      </c>
      <c r="E34" s="1106">
        <v>216</v>
      </c>
      <c r="F34" s="973">
        <v>6</v>
      </c>
      <c r="G34" s="278">
        <f t="shared" si="0"/>
        <v>108</v>
      </c>
      <c r="H34" s="6"/>
      <c r="I34" s="278">
        <f t="shared" si="1"/>
        <v>0</v>
      </c>
      <c r="J34" s="973">
        <v>6</v>
      </c>
      <c r="K34" s="280">
        <f t="shared" si="2"/>
        <v>108</v>
      </c>
      <c r="L34" s="6"/>
      <c r="M34" s="278"/>
    </row>
    <row r="35" spans="1:13" s="1064" customFormat="1">
      <c r="A35" s="6">
        <v>25</v>
      </c>
      <c r="B35" s="1105" t="s">
        <v>649</v>
      </c>
      <c r="C35" s="278">
        <v>200</v>
      </c>
      <c r="D35" s="975" t="s">
        <v>681</v>
      </c>
      <c r="E35" s="1106">
        <v>200</v>
      </c>
      <c r="F35" s="973">
        <v>1</v>
      </c>
      <c r="G35" s="278">
        <f t="shared" si="0"/>
        <v>200</v>
      </c>
      <c r="H35" s="6"/>
      <c r="I35" s="278">
        <f t="shared" si="1"/>
        <v>0</v>
      </c>
      <c r="J35" s="973"/>
      <c r="K35" s="280">
        <f t="shared" si="2"/>
        <v>0</v>
      </c>
      <c r="L35" s="6"/>
      <c r="M35" s="278"/>
    </row>
    <row r="36" spans="1:13" s="1064" customFormat="1">
      <c r="A36" s="6">
        <v>26</v>
      </c>
      <c r="B36" s="1105" t="s">
        <v>650</v>
      </c>
      <c r="C36" s="278">
        <v>50</v>
      </c>
      <c r="D36" s="975" t="s">
        <v>453</v>
      </c>
      <c r="E36" s="1106">
        <v>200</v>
      </c>
      <c r="F36" s="973">
        <v>2</v>
      </c>
      <c r="G36" s="278">
        <f t="shared" si="0"/>
        <v>100</v>
      </c>
      <c r="H36" s="6"/>
      <c r="I36" s="278">
        <f t="shared" si="1"/>
        <v>0</v>
      </c>
      <c r="J36" s="973">
        <v>2</v>
      </c>
      <c r="K36" s="280">
        <f t="shared" si="2"/>
        <v>100</v>
      </c>
      <c r="L36" s="6"/>
      <c r="M36" s="278"/>
    </row>
    <row r="37" spans="1:13" s="1064" customFormat="1">
      <c r="A37" s="6">
        <v>27</v>
      </c>
      <c r="B37" s="1105" t="s">
        <v>651</v>
      </c>
      <c r="C37" s="278">
        <v>375</v>
      </c>
      <c r="D37" s="975" t="s">
        <v>444</v>
      </c>
      <c r="E37" s="1106">
        <v>3000</v>
      </c>
      <c r="F37" s="973">
        <v>4</v>
      </c>
      <c r="G37" s="278">
        <f t="shared" si="0"/>
        <v>1500</v>
      </c>
      <c r="H37" s="6"/>
      <c r="I37" s="278">
        <f t="shared" si="1"/>
        <v>0</v>
      </c>
      <c r="J37" s="973">
        <v>4</v>
      </c>
      <c r="K37" s="280">
        <f t="shared" si="2"/>
        <v>1500</v>
      </c>
      <c r="L37" s="6"/>
      <c r="M37" s="278"/>
    </row>
    <row r="38" spans="1:13" s="1064" customFormat="1">
      <c r="A38" s="6">
        <v>28</v>
      </c>
      <c r="B38" s="1105" t="s">
        <v>652</v>
      </c>
      <c r="C38" s="278">
        <v>250</v>
      </c>
      <c r="D38" s="975" t="s">
        <v>672</v>
      </c>
      <c r="E38" s="1106">
        <v>500</v>
      </c>
      <c r="F38" s="973">
        <v>1</v>
      </c>
      <c r="G38" s="278">
        <f t="shared" si="0"/>
        <v>250</v>
      </c>
      <c r="H38" s="6"/>
      <c r="I38" s="278">
        <f t="shared" si="1"/>
        <v>0</v>
      </c>
      <c r="J38" s="973">
        <v>1</v>
      </c>
      <c r="K38" s="280">
        <f t="shared" si="2"/>
        <v>250</v>
      </c>
      <c r="L38" s="6"/>
      <c r="M38" s="278"/>
    </row>
    <row r="39" spans="1:13" s="1064" customFormat="1">
      <c r="A39" s="6">
        <v>29</v>
      </c>
      <c r="B39" s="1105" t="s">
        <v>594</v>
      </c>
      <c r="C39" s="278">
        <v>135</v>
      </c>
      <c r="D39" s="975" t="s">
        <v>682</v>
      </c>
      <c r="E39" s="1106">
        <v>405</v>
      </c>
      <c r="F39" s="973">
        <v>2</v>
      </c>
      <c r="G39" s="278">
        <f t="shared" si="0"/>
        <v>270</v>
      </c>
      <c r="H39" s="6"/>
      <c r="I39" s="278">
        <f t="shared" si="1"/>
        <v>0</v>
      </c>
      <c r="J39" s="973">
        <v>1</v>
      </c>
      <c r="K39" s="280">
        <f t="shared" si="2"/>
        <v>135</v>
      </c>
      <c r="L39" s="6"/>
      <c r="M39" s="278"/>
    </row>
    <row r="40" spans="1:13" s="1064" customFormat="1">
      <c r="A40" s="6">
        <v>30</v>
      </c>
      <c r="B40" s="1105" t="s">
        <v>653</v>
      </c>
      <c r="C40" s="278">
        <v>25</v>
      </c>
      <c r="D40" s="975" t="s">
        <v>453</v>
      </c>
      <c r="E40" s="1106">
        <v>100</v>
      </c>
      <c r="F40" s="973">
        <v>2</v>
      </c>
      <c r="G40" s="278">
        <f t="shared" si="0"/>
        <v>50</v>
      </c>
      <c r="H40" s="6"/>
      <c r="I40" s="278">
        <f t="shared" si="1"/>
        <v>0</v>
      </c>
      <c r="J40" s="973">
        <v>2</v>
      </c>
      <c r="K40" s="280">
        <f t="shared" si="2"/>
        <v>50</v>
      </c>
      <c r="L40" s="6"/>
      <c r="M40" s="278"/>
    </row>
    <row r="41" spans="1:13" s="1064" customFormat="1">
      <c r="A41" s="6">
        <v>31</v>
      </c>
      <c r="B41" s="1105" t="s">
        <v>654</v>
      </c>
      <c r="C41" s="278">
        <v>35</v>
      </c>
      <c r="D41" s="975" t="s">
        <v>683</v>
      </c>
      <c r="E41" s="1106">
        <v>315</v>
      </c>
      <c r="F41" s="973">
        <v>5</v>
      </c>
      <c r="G41" s="278">
        <f t="shared" si="0"/>
        <v>175</v>
      </c>
      <c r="H41" s="6"/>
      <c r="I41" s="278">
        <f t="shared" si="1"/>
        <v>0</v>
      </c>
      <c r="J41" s="973">
        <v>4</v>
      </c>
      <c r="K41" s="280">
        <f t="shared" si="2"/>
        <v>140</v>
      </c>
      <c r="L41" s="6"/>
      <c r="M41" s="278"/>
    </row>
    <row r="42" spans="1:13" s="1064" customFormat="1">
      <c r="A42" s="6">
        <v>32</v>
      </c>
      <c r="B42" s="1105" t="s">
        <v>599</v>
      </c>
      <c r="C42" s="278">
        <v>450</v>
      </c>
      <c r="D42" s="975" t="s">
        <v>355</v>
      </c>
      <c r="E42" s="1106">
        <v>900</v>
      </c>
      <c r="F42" s="973">
        <v>2</v>
      </c>
      <c r="G42" s="278">
        <f t="shared" si="0"/>
        <v>900</v>
      </c>
      <c r="H42" s="6"/>
      <c r="I42" s="278">
        <f t="shared" si="1"/>
        <v>0</v>
      </c>
      <c r="J42" s="973"/>
      <c r="K42" s="280">
        <f t="shared" si="2"/>
        <v>0</v>
      </c>
      <c r="L42" s="6"/>
      <c r="M42" s="278"/>
    </row>
    <row r="43" spans="1:13" s="1064" customFormat="1">
      <c r="A43" s="6">
        <v>33</v>
      </c>
      <c r="B43" s="1105" t="s">
        <v>655</v>
      </c>
      <c r="C43" s="278">
        <v>75</v>
      </c>
      <c r="D43" s="975" t="s">
        <v>684</v>
      </c>
      <c r="E43" s="1106">
        <v>450</v>
      </c>
      <c r="F43" s="973">
        <v>3</v>
      </c>
      <c r="G43" s="278">
        <f t="shared" si="0"/>
        <v>225</v>
      </c>
      <c r="H43" s="6"/>
      <c r="I43" s="278">
        <f t="shared" si="1"/>
        <v>0</v>
      </c>
      <c r="J43" s="973">
        <v>3</v>
      </c>
      <c r="K43" s="280">
        <f t="shared" si="2"/>
        <v>225</v>
      </c>
      <c r="L43" s="6"/>
      <c r="M43" s="278"/>
    </row>
    <row r="44" spans="1:13" s="1064" customFormat="1">
      <c r="A44" s="6">
        <v>34</v>
      </c>
      <c r="B44" s="1105" t="s">
        <v>656</v>
      </c>
      <c r="C44" s="278">
        <v>50</v>
      </c>
      <c r="D44" s="975" t="s">
        <v>693</v>
      </c>
      <c r="E44" s="1106">
        <v>50</v>
      </c>
      <c r="F44" s="973">
        <v>0.5</v>
      </c>
      <c r="G44" s="278">
        <v>50</v>
      </c>
      <c r="H44" s="6"/>
      <c r="I44" s="278">
        <f t="shared" si="1"/>
        <v>0</v>
      </c>
      <c r="J44" s="973"/>
      <c r="K44" s="280">
        <f t="shared" si="2"/>
        <v>0</v>
      </c>
      <c r="L44" s="6"/>
      <c r="M44" s="278"/>
    </row>
    <row r="45" spans="1:13" s="1064" customFormat="1">
      <c r="A45" s="6">
        <v>35</v>
      </c>
      <c r="B45" s="1105" t="s">
        <v>603</v>
      </c>
      <c r="C45" s="278">
        <v>100</v>
      </c>
      <c r="D45" s="975" t="s">
        <v>355</v>
      </c>
      <c r="E45" s="1106">
        <v>200</v>
      </c>
      <c r="F45" s="973">
        <v>2</v>
      </c>
      <c r="G45" s="278">
        <f t="shared" si="0"/>
        <v>200</v>
      </c>
      <c r="H45" s="6"/>
      <c r="I45" s="278">
        <f t="shared" si="1"/>
        <v>0</v>
      </c>
      <c r="J45" s="973"/>
      <c r="K45" s="280">
        <f t="shared" si="2"/>
        <v>0</v>
      </c>
      <c r="L45" s="6"/>
      <c r="M45" s="278"/>
    </row>
    <row r="46" spans="1:13" s="1064" customFormat="1">
      <c r="A46" s="6">
        <v>36</v>
      </c>
      <c r="B46" s="1105" t="s">
        <v>657</v>
      </c>
      <c r="C46" s="278">
        <v>90</v>
      </c>
      <c r="D46" s="975" t="s">
        <v>679</v>
      </c>
      <c r="E46" s="1106">
        <v>180</v>
      </c>
      <c r="F46" s="973">
        <v>1</v>
      </c>
      <c r="G46" s="278">
        <f t="shared" si="0"/>
        <v>90</v>
      </c>
      <c r="H46" s="6"/>
      <c r="I46" s="278">
        <f t="shared" si="1"/>
        <v>0</v>
      </c>
      <c r="J46" s="973">
        <v>1</v>
      </c>
      <c r="K46" s="280">
        <f t="shared" si="2"/>
        <v>90</v>
      </c>
      <c r="L46" s="6"/>
      <c r="M46" s="278"/>
    </row>
    <row r="47" spans="1:13" s="1064" customFormat="1">
      <c r="A47" s="6">
        <v>37</v>
      </c>
      <c r="B47" s="1105" t="s">
        <v>658</v>
      </c>
      <c r="C47" s="278">
        <v>1200</v>
      </c>
      <c r="D47" s="975" t="s">
        <v>453</v>
      </c>
      <c r="E47" s="1106">
        <v>4800</v>
      </c>
      <c r="F47" s="973">
        <v>2</v>
      </c>
      <c r="G47" s="278">
        <f t="shared" si="0"/>
        <v>2400</v>
      </c>
      <c r="H47" s="6"/>
      <c r="I47" s="278">
        <f t="shared" si="1"/>
        <v>0</v>
      </c>
      <c r="J47" s="973">
        <v>2</v>
      </c>
      <c r="K47" s="280">
        <f t="shared" si="2"/>
        <v>2400</v>
      </c>
      <c r="L47" s="6"/>
      <c r="M47" s="278"/>
    </row>
    <row r="48" spans="1:13" s="1064" customFormat="1">
      <c r="A48" s="6">
        <v>38</v>
      </c>
      <c r="B48" s="1105" t="s">
        <v>659</v>
      </c>
      <c r="C48" s="278">
        <v>1000</v>
      </c>
      <c r="D48" s="975" t="s">
        <v>453</v>
      </c>
      <c r="E48" s="1106">
        <v>4000</v>
      </c>
      <c r="F48" s="973">
        <v>2</v>
      </c>
      <c r="G48" s="278">
        <f t="shared" si="0"/>
        <v>2000</v>
      </c>
      <c r="H48" s="6"/>
      <c r="I48" s="278">
        <f t="shared" si="1"/>
        <v>0</v>
      </c>
      <c r="J48" s="973">
        <v>2</v>
      </c>
      <c r="K48" s="280">
        <f t="shared" si="2"/>
        <v>2000</v>
      </c>
      <c r="L48" s="6"/>
      <c r="M48" s="278"/>
    </row>
    <row r="49" spans="1:13" s="1064" customFormat="1">
      <c r="A49" s="6">
        <v>39</v>
      </c>
      <c r="B49" s="1105" t="s">
        <v>660</v>
      </c>
      <c r="C49" s="278">
        <v>520</v>
      </c>
      <c r="D49" s="975" t="s">
        <v>355</v>
      </c>
      <c r="E49" s="1106">
        <v>1040</v>
      </c>
      <c r="F49" s="973">
        <v>1</v>
      </c>
      <c r="G49" s="278">
        <f t="shared" si="0"/>
        <v>520</v>
      </c>
      <c r="H49" s="6"/>
      <c r="I49" s="278">
        <f t="shared" si="1"/>
        <v>0</v>
      </c>
      <c r="J49" s="973">
        <v>1</v>
      </c>
      <c r="K49" s="280">
        <f t="shared" si="2"/>
        <v>520</v>
      </c>
      <c r="L49" s="6"/>
      <c r="M49" s="278"/>
    </row>
    <row r="50" spans="1:13" s="1064" customFormat="1">
      <c r="A50" s="6">
        <v>40</v>
      </c>
      <c r="B50" s="1105" t="s">
        <v>661</v>
      </c>
      <c r="C50" s="278">
        <v>60</v>
      </c>
      <c r="D50" s="975" t="s">
        <v>358</v>
      </c>
      <c r="E50" s="1106">
        <v>600</v>
      </c>
      <c r="F50" s="973">
        <v>5</v>
      </c>
      <c r="G50" s="278">
        <f t="shared" si="0"/>
        <v>300</v>
      </c>
      <c r="H50" s="6"/>
      <c r="I50" s="278">
        <f t="shared" si="1"/>
        <v>0</v>
      </c>
      <c r="J50" s="973">
        <v>5</v>
      </c>
      <c r="K50" s="280">
        <f t="shared" si="2"/>
        <v>300</v>
      </c>
      <c r="L50" s="6"/>
      <c r="M50" s="278"/>
    </row>
    <row r="51" spans="1:13" s="1064" customFormat="1">
      <c r="A51" s="6">
        <v>41</v>
      </c>
      <c r="B51" s="1105" t="s">
        <v>662</v>
      </c>
      <c r="C51" s="278">
        <v>35</v>
      </c>
      <c r="D51" s="975" t="s">
        <v>358</v>
      </c>
      <c r="E51" s="1106">
        <v>350</v>
      </c>
      <c r="F51" s="973">
        <v>5</v>
      </c>
      <c r="G51" s="278">
        <f t="shared" si="0"/>
        <v>175</v>
      </c>
      <c r="H51" s="6"/>
      <c r="I51" s="278">
        <f t="shared" si="1"/>
        <v>0</v>
      </c>
      <c r="J51" s="973">
        <v>5</v>
      </c>
      <c r="K51" s="280">
        <f t="shared" si="2"/>
        <v>175</v>
      </c>
      <c r="L51" s="6"/>
      <c r="M51" s="278"/>
    </row>
    <row r="52" spans="1:13" s="1064" customFormat="1">
      <c r="A52" s="6">
        <v>42</v>
      </c>
      <c r="B52" s="1105" t="s">
        <v>663</v>
      </c>
      <c r="C52" s="278">
        <v>1000</v>
      </c>
      <c r="D52" s="975" t="s">
        <v>357</v>
      </c>
      <c r="E52" s="1106">
        <v>3000</v>
      </c>
      <c r="F52" s="973">
        <v>3</v>
      </c>
      <c r="G52" s="278">
        <f t="shared" si="0"/>
        <v>3000</v>
      </c>
      <c r="H52" s="6"/>
      <c r="I52" s="278">
        <f t="shared" si="1"/>
        <v>0</v>
      </c>
      <c r="J52" s="973"/>
      <c r="K52" s="280">
        <f t="shared" si="2"/>
        <v>0</v>
      </c>
      <c r="L52" s="6"/>
      <c r="M52" s="278"/>
    </row>
    <row r="53" spans="1:13" s="1064" customFormat="1">
      <c r="A53" s="6">
        <v>43</v>
      </c>
      <c r="B53" s="1105" t="s">
        <v>664</v>
      </c>
      <c r="C53" s="278">
        <v>50</v>
      </c>
      <c r="D53" s="975" t="s">
        <v>356</v>
      </c>
      <c r="E53" s="1106">
        <v>50</v>
      </c>
      <c r="F53" s="973">
        <v>1</v>
      </c>
      <c r="G53" s="278">
        <f t="shared" si="0"/>
        <v>50</v>
      </c>
      <c r="H53" s="6"/>
      <c r="I53" s="278">
        <f t="shared" si="1"/>
        <v>0</v>
      </c>
      <c r="J53" s="973"/>
      <c r="K53" s="280">
        <f t="shared" si="2"/>
        <v>0</v>
      </c>
      <c r="L53" s="6"/>
      <c r="M53" s="278"/>
    </row>
    <row r="54" spans="1:13" s="1064" customFormat="1">
      <c r="A54" s="6">
        <v>44</v>
      </c>
      <c r="B54" s="1105" t="s">
        <v>665</v>
      </c>
      <c r="C54" s="278">
        <v>15</v>
      </c>
      <c r="D54" s="975" t="s">
        <v>685</v>
      </c>
      <c r="E54" s="1106">
        <v>30</v>
      </c>
      <c r="F54" s="973">
        <v>2</v>
      </c>
      <c r="G54" s="278">
        <f t="shared" si="0"/>
        <v>30</v>
      </c>
      <c r="H54" s="6"/>
      <c r="I54" s="278">
        <f t="shared" si="1"/>
        <v>0</v>
      </c>
      <c r="J54" s="973"/>
      <c r="K54" s="280">
        <f t="shared" si="2"/>
        <v>0</v>
      </c>
      <c r="L54" s="6"/>
      <c r="M54" s="278"/>
    </row>
    <row r="55" spans="1:13" s="1064" customFormat="1">
      <c r="A55" s="6">
        <v>45</v>
      </c>
      <c r="B55" s="1105" t="s">
        <v>309</v>
      </c>
      <c r="C55" s="278">
        <v>5</v>
      </c>
      <c r="D55" s="975" t="s">
        <v>355</v>
      </c>
      <c r="E55" s="1106">
        <v>10</v>
      </c>
      <c r="F55" s="973">
        <v>2</v>
      </c>
      <c r="G55" s="278">
        <f t="shared" si="0"/>
        <v>10</v>
      </c>
      <c r="H55" s="6"/>
      <c r="I55" s="278">
        <f t="shared" si="1"/>
        <v>0</v>
      </c>
      <c r="J55" s="973"/>
      <c r="K55" s="280">
        <f t="shared" si="2"/>
        <v>0</v>
      </c>
      <c r="L55" s="6"/>
      <c r="M55" s="278"/>
    </row>
    <row r="56" spans="1:13" s="1064" customFormat="1">
      <c r="A56" s="6">
        <v>46</v>
      </c>
      <c r="B56" s="1104" t="s">
        <v>666</v>
      </c>
      <c r="C56" s="278"/>
      <c r="D56" s="975"/>
      <c r="E56" s="1106"/>
      <c r="F56" s="980"/>
      <c r="G56" s="278">
        <f t="shared" si="0"/>
        <v>0</v>
      </c>
      <c r="H56" s="6"/>
      <c r="I56" s="278">
        <f t="shared" si="1"/>
        <v>0</v>
      </c>
      <c r="J56" s="973"/>
      <c r="K56" s="280">
        <f t="shared" si="2"/>
        <v>0</v>
      </c>
      <c r="L56" s="6"/>
      <c r="M56" s="278"/>
    </row>
    <row r="57" spans="1:13" s="1064" customFormat="1">
      <c r="A57" s="6">
        <v>47</v>
      </c>
      <c r="B57" s="1105" t="s">
        <v>632</v>
      </c>
      <c r="C57" s="278">
        <v>170</v>
      </c>
      <c r="D57" s="975" t="s">
        <v>686</v>
      </c>
      <c r="E57" s="1106">
        <v>850</v>
      </c>
      <c r="F57" s="980"/>
      <c r="G57" s="278">
        <f t="shared" si="0"/>
        <v>0</v>
      </c>
      <c r="H57" s="973">
        <v>5</v>
      </c>
      <c r="I57" s="278">
        <f t="shared" si="1"/>
        <v>850</v>
      </c>
      <c r="J57" s="973"/>
      <c r="K57" s="280">
        <f t="shared" si="2"/>
        <v>0</v>
      </c>
      <c r="L57" s="6"/>
      <c r="M57" s="278"/>
    </row>
    <row r="58" spans="1:13" s="1064" customFormat="1">
      <c r="A58" s="6">
        <v>48</v>
      </c>
      <c r="B58" s="1105" t="s">
        <v>633</v>
      </c>
      <c r="C58" s="278">
        <v>190</v>
      </c>
      <c r="D58" s="975" t="s">
        <v>687</v>
      </c>
      <c r="E58" s="1106">
        <v>760</v>
      </c>
      <c r="F58" s="980"/>
      <c r="G58" s="278">
        <f t="shared" si="0"/>
        <v>0</v>
      </c>
      <c r="H58" s="973">
        <v>4</v>
      </c>
      <c r="I58" s="278">
        <f t="shared" si="1"/>
        <v>760</v>
      </c>
      <c r="J58" s="973"/>
      <c r="K58" s="280">
        <f t="shared" si="2"/>
        <v>0</v>
      </c>
      <c r="L58" s="6"/>
      <c r="M58" s="278"/>
    </row>
    <row r="59" spans="1:13" s="1064" customFormat="1">
      <c r="A59" s="6">
        <v>49</v>
      </c>
      <c r="B59" s="1105" t="s">
        <v>667</v>
      </c>
      <c r="C59" s="278">
        <v>75</v>
      </c>
      <c r="D59" s="975" t="s">
        <v>358</v>
      </c>
      <c r="E59" s="1106">
        <v>750</v>
      </c>
      <c r="F59" s="980"/>
      <c r="G59" s="278">
        <f t="shared" si="0"/>
        <v>0</v>
      </c>
      <c r="H59" s="973">
        <v>10</v>
      </c>
      <c r="I59" s="278">
        <f t="shared" si="1"/>
        <v>750</v>
      </c>
      <c r="J59" s="973"/>
      <c r="K59" s="280">
        <f t="shared" si="2"/>
        <v>0</v>
      </c>
      <c r="L59" s="6"/>
      <c r="M59" s="278"/>
    </row>
    <row r="60" spans="1:13" s="1064" customFormat="1">
      <c r="A60" s="6">
        <v>50</v>
      </c>
      <c r="B60" s="1105" t="s">
        <v>651</v>
      </c>
      <c r="C60" s="278">
        <v>375</v>
      </c>
      <c r="D60" s="975" t="s">
        <v>688</v>
      </c>
      <c r="E60" s="1106">
        <v>375</v>
      </c>
      <c r="F60" s="980"/>
      <c r="G60" s="278">
        <f t="shared" si="0"/>
        <v>0</v>
      </c>
      <c r="H60" s="973">
        <v>1</v>
      </c>
      <c r="I60" s="278">
        <f t="shared" si="1"/>
        <v>375</v>
      </c>
      <c r="J60" s="973"/>
      <c r="K60" s="280">
        <f t="shared" si="2"/>
        <v>0</v>
      </c>
      <c r="L60" s="6"/>
      <c r="M60" s="278"/>
    </row>
    <row r="61" spans="1:13" s="1064" customFormat="1">
      <c r="A61" s="6">
        <v>51</v>
      </c>
      <c r="B61" s="1105" t="s">
        <v>668</v>
      </c>
      <c r="C61" s="278">
        <v>15</v>
      </c>
      <c r="D61" s="975" t="s">
        <v>689</v>
      </c>
      <c r="E61" s="1106">
        <v>615</v>
      </c>
      <c r="F61" s="980">
        <v>41</v>
      </c>
      <c r="G61" s="278">
        <f t="shared" si="0"/>
        <v>615</v>
      </c>
      <c r="H61" s="973"/>
      <c r="I61" s="278">
        <f t="shared" si="1"/>
        <v>0</v>
      </c>
      <c r="J61" s="973"/>
      <c r="K61" s="280">
        <f t="shared" si="2"/>
        <v>0</v>
      </c>
      <c r="L61" s="6"/>
      <c r="M61" s="278"/>
    </row>
    <row r="62" spans="1:13" s="1064" customFormat="1">
      <c r="A62" s="6">
        <v>52</v>
      </c>
      <c r="B62" s="1105" t="s">
        <v>47</v>
      </c>
      <c r="C62" s="278">
        <v>35</v>
      </c>
      <c r="D62" s="975" t="s">
        <v>690</v>
      </c>
      <c r="E62" s="1106">
        <v>35</v>
      </c>
      <c r="F62" s="980">
        <v>1</v>
      </c>
      <c r="G62" s="278">
        <f t="shared" si="0"/>
        <v>35</v>
      </c>
      <c r="H62" s="973"/>
      <c r="I62" s="278">
        <f t="shared" si="1"/>
        <v>0</v>
      </c>
      <c r="J62" s="973"/>
      <c r="K62" s="280">
        <f t="shared" si="2"/>
        <v>0</v>
      </c>
      <c r="L62" s="6"/>
      <c r="M62" s="278"/>
    </row>
    <row r="63" spans="1:13" s="1064" customFormat="1">
      <c r="A63" s="6">
        <v>53</v>
      </c>
      <c r="B63" s="1105" t="s">
        <v>648</v>
      </c>
      <c r="C63" s="278">
        <v>18</v>
      </c>
      <c r="D63" s="975" t="s">
        <v>691</v>
      </c>
      <c r="E63" s="1106">
        <v>90</v>
      </c>
      <c r="F63" s="980">
        <v>5</v>
      </c>
      <c r="G63" s="278">
        <f t="shared" si="0"/>
        <v>90</v>
      </c>
      <c r="H63" s="973"/>
      <c r="I63" s="278">
        <f t="shared" si="1"/>
        <v>0</v>
      </c>
      <c r="J63" s="973"/>
      <c r="K63" s="280">
        <f t="shared" si="2"/>
        <v>0</v>
      </c>
      <c r="L63" s="6"/>
      <c r="M63" s="278"/>
    </row>
    <row r="64" spans="1:13" s="1064" customFormat="1">
      <c r="A64" s="6">
        <v>54</v>
      </c>
      <c r="B64" s="1105" t="s">
        <v>669</v>
      </c>
      <c r="C64" s="278">
        <v>762.5</v>
      </c>
      <c r="D64" s="975" t="s">
        <v>692</v>
      </c>
      <c r="E64" s="1106">
        <v>1525</v>
      </c>
      <c r="F64" s="980"/>
      <c r="G64" s="278">
        <f t="shared" si="0"/>
        <v>0</v>
      </c>
      <c r="H64" s="973">
        <v>2</v>
      </c>
      <c r="I64" s="278">
        <f t="shared" si="1"/>
        <v>1525</v>
      </c>
      <c r="J64" s="973"/>
      <c r="K64" s="280">
        <f t="shared" si="2"/>
        <v>0</v>
      </c>
      <c r="L64" s="6"/>
      <c r="M64" s="278"/>
    </row>
    <row r="65" spans="1:13">
      <c r="A65" s="7"/>
      <c r="B65" s="7"/>
      <c r="C65" s="7"/>
      <c r="D65" s="7"/>
      <c r="E65" s="26"/>
      <c r="F65" s="7"/>
      <c r="G65" s="7"/>
      <c r="H65" s="7"/>
      <c r="I65" s="1"/>
      <c r="J65" s="6"/>
      <c r="K65" s="1"/>
      <c r="L65" s="7"/>
      <c r="M65" s="278"/>
    </row>
    <row r="66" spans="1:13">
      <c r="A66" s="11" t="s">
        <v>16</v>
      </c>
      <c r="B66" s="7"/>
      <c r="C66" s="15"/>
      <c r="D66" s="7"/>
      <c r="E66" s="26">
        <f>SUM(E12:E65)</f>
        <v>40000</v>
      </c>
      <c r="F66" s="7"/>
      <c r="G66" s="26">
        <f>SUM(G12:G65)</f>
        <v>20460.96</v>
      </c>
      <c r="H66" s="7"/>
      <c r="I66" s="26">
        <f>SUM(I12:I65)</f>
        <v>4260</v>
      </c>
      <c r="J66" s="6"/>
      <c r="K66" s="26">
        <f>SUM(K12:K65)</f>
        <v>15278.939999999999</v>
      </c>
      <c r="L66" s="7"/>
      <c r="M66" s="26"/>
    </row>
    <row r="67" spans="1:13">
      <c r="A67" s="23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0"/>
    </row>
    <row r="68" spans="1:13">
      <c r="A68" s="285" t="s">
        <v>180</v>
      </c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22"/>
    </row>
    <row r="69" spans="1:13">
      <c r="A69" s="21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22"/>
    </row>
    <row r="70" spans="1:13">
      <c r="A70" s="21"/>
      <c r="B70" s="3"/>
      <c r="C70" s="3"/>
      <c r="D70" s="3"/>
      <c r="E70" s="3"/>
      <c r="F70" s="3"/>
      <c r="G70" s="3"/>
      <c r="H70" s="3" t="s">
        <v>630</v>
      </c>
      <c r="I70" s="3"/>
      <c r="J70" s="3"/>
      <c r="K70" s="3"/>
      <c r="L70" s="3"/>
      <c r="M70" s="22"/>
    </row>
    <row r="71" spans="1:13">
      <c r="A71" s="17"/>
      <c r="B71" s="2"/>
      <c r="C71" s="2"/>
      <c r="D71" s="2"/>
      <c r="E71" s="2"/>
      <c r="F71" s="2"/>
      <c r="G71" s="2"/>
      <c r="H71" s="2" t="s">
        <v>181</v>
      </c>
      <c r="I71" s="2" t="s">
        <v>182</v>
      </c>
      <c r="J71" s="2"/>
      <c r="K71" s="2"/>
      <c r="L71" s="2"/>
      <c r="M71" s="18"/>
    </row>
    <row r="72" spans="1:13" s="1" customForma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</row>
    <row r="73" spans="1:13" s="1" customForma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</row>
    <row r="74" spans="1:13" s="1" customForma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</row>
    <row r="75" spans="1:1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s="1" customFormat="1"/>
    <row r="77" spans="1:13">
      <c r="A77" s="277" t="s">
        <v>18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ht="18">
      <c r="A78" s="1668" t="s">
        <v>19</v>
      </c>
      <c r="B78" s="1668"/>
      <c r="C78" s="1668"/>
      <c r="D78" s="1668"/>
      <c r="E78" s="1668"/>
      <c r="F78" s="1668"/>
      <c r="G78" s="1668"/>
      <c r="H78" s="1668"/>
      <c r="I78" s="1668"/>
      <c r="J78" s="1668"/>
      <c r="K78" s="1668"/>
      <c r="L78" s="1668"/>
      <c r="M78" s="1668"/>
    </row>
    <row r="79" spans="1:13">
      <c r="A79" s="1701" t="s">
        <v>20</v>
      </c>
      <c r="B79" s="1701"/>
      <c r="C79" s="1701"/>
      <c r="D79" s="1701"/>
      <c r="E79" s="1701"/>
      <c r="F79" s="1701"/>
      <c r="G79" s="1701"/>
      <c r="H79" s="1701"/>
      <c r="I79" s="1701"/>
      <c r="J79" s="1701"/>
      <c r="K79" s="1701"/>
      <c r="L79" s="1701"/>
      <c r="M79" s="1701"/>
    </row>
    <row r="80" spans="1:1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1:13" s="1077" customFormat="1">
      <c r="A81" s="1077" t="s">
        <v>629</v>
      </c>
    </row>
    <row r="82" spans="1:13">
      <c r="A82" s="23" t="s">
        <v>177</v>
      </c>
      <c r="B82" s="19"/>
      <c r="C82" s="19"/>
      <c r="D82" s="20"/>
      <c r="E82" s="1690" t="s">
        <v>1</v>
      </c>
      <c r="F82" s="1691"/>
      <c r="G82" s="1691"/>
      <c r="H82" s="1691"/>
      <c r="I82" s="1692"/>
      <c r="J82" s="1754" t="s">
        <v>184</v>
      </c>
      <c r="K82" s="1755"/>
      <c r="L82" s="1755"/>
      <c r="M82" s="1756"/>
    </row>
    <row r="83" spans="1:13">
      <c r="A83" s="17" t="s">
        <v>185</v>
      </c>
      <c r="B83" s="2"/>
      <c r="C83" s="2"/>
      <c r="D83" s="18"/>
      <c r="E83" s="14" t="s">
        <v>2</v>
      </c>
      <c r="F83" s="1690" t="s">
        <v>179</v>
      </c>
      <c r="G83" s="1692"/>
      <c r="H83" s="1690" t="s">
        <v>4</v>
      </c>
      <c r="I83" s="1692"/>
      <c r="J83" s="1690" t="s">
        <v>5</v>
      </c>
      <c r="K83" s="1691"/>
      <c r="L83" s="1691"/>
      <c r="M83" s="1692"/>
    </row>
    <row r="84" spans="1:13">
      <c r="A84" s="1698" t="s">
        <v>128</v>
      </c>
      <c r="B84" s="1698" t="s">
        <v>6</v>
      </c>
      <c r="C84" s="1698" t="s">
        <v>7</v>
      </c>
      <c r="D84" s="1698" t="s">
        <v>28</v>
      </c>
      <c r="E84" s="1698" t="s">
        <v>8</v>
      </c>
      <c r="F84" s="1688" t="s">
        <v>27</v>
      </c>
      <c r="G84" s="1694"/>
      <c r="H84" s="1694"/>
      <c r="I84" s="1694"/>
      <c r="J84" s="1694"/>
      <c r="K84" s="1694"/>
      <c r="L84" s="1694"/>
      <c r="M84" s="1689"/>
    </row>
    <row r="85" spans="1:13">
      <c r="A85" s="1699"/>
      <c r="B85" s="1699"/>
      <c r="C85" s="1699"/>
      <c r="D85" s="1699"/>
      <c r="E85" s="1699"/>
      <c r="F85" s="1688" t="s">
        <v>130</v>
      </c>
      <c r="G85" s="1689"/>
      <c r="H85" s="1688" t="s">
        <v>30</v>
      </c>
      <c r="I85" s="1689"/>
      <c r="J85" s="1688" t="s">
        <v>31</v>
      </c>
      <c r="K85" s="1689"/>
      <c r="L85" s="1688" t="s">
        <v>32</v>
      </c>
      <c r="M85" s="1689"/>
    </row>
    <row r="86" spans="1:13">
      <c r="A86" s="1700"/>
      <c r="B86" s="1700"/>
      <c r="C86" s="1700"/>
      <c r="D86" s="1700"/>
      <c r="E86" s="1700"/>
      <c r="F86" s="11" t="s">
        <v>9</v>
      </c>
      <c r="G86" s="11" t="s">
        <v>10</v>
      </c>
      <c r="H86" s="11" t="s">
        <v>9</v>
      </c>
      <c r="I86" s="11" t="s">
        <v>10</v>
      </c>
      <c r="J86" s="11" t="s">
        <v>9</v>
      </c>
      <c r="K86" s="11" t="s">
        <v>10</v>
      </c>
      <c r="L86" s="11" t="s">
        <v>9</v>
      </c>
      <c r="M86" s="11" t="s">
        <v>10</v>
      </c>
    </row>
    <row r="87" spans="1:13">
      <c r="A87" s="6"/>
      <c r="B87" s="1113" t="s">
        <v>710</v>
      </c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</row>
    <row r="88" spans="1:13">
      <c r="A88" s="6">
        <v>1</v>
      </c>
      <c r="B88" s="1114" t="s">
        <v>711</v>
      </c>
      <c r="C88" s="1117">
        <v>5000</v>
      </c>
      <c r="D88" s="973" t="s">
        <v>712</v>
      </c>
      <c r="E88" s="1117">
        <v>5000</v>
      </c>
      <c r="F88" s="980">
        <v>1</v>
      </c>
      <c r="G88" s="26">
        <f>C88*F88</f>
        <v>5000</v>
      </c>
      <c r="H88" s="7"/>
      <c r="I88" s="7"/>
      <c r="J88" s="7"/>
      <c r="K88" s="7"/>
      <c r="L88" s="7"/>
      <c r="M88" s="7"/>
    </row>
    <row r="89" spans="1:13">
      <c r="A89" s="6"/>
      <c r="B89" s="1113" t="s">
        <v>695</v>
      </c>
      <c r="C89" s="1118"/>
      <c r="D89" s="6"/>
      <c r="E89" s="1118"/>
      <c r="F89" s="6"/>
      <c r="G89" s="7"/>
      <c r="H89" s="7"/>
      <c r="I89" s="7"/>
      <c r="J89" s="7"/>
      <c r="K89" s="7"/>
      <c r="L89" s="7"/>
      <c r="M89" s="7"/>
    </row>
    <row r="90" spans="1:13">
      <c r="A90" s="6">
        <v>2</v>
      </c>
      <c r="B90" s="1114" t="s">
        <v>696</v>
      </c>
      <c r="C90" s="1118">
        <v>60000</v>
      </c>
      <c r="D90" s="6"/>
      <c r="E90" s="1118">
        <v>60000</v>
      </c>
      <c r="F90" s="6"/>
      <c r="G90" s="7"/>
      <c r="H90" s="7"/>
      <c r="I90" s="7"/>
      <c r="J90" s="7"/>
      <c r="K90" s="7"/>
      <c r="L90" s="7"/>
      <c r="M90" s="7"/>
    </row>
    <row r="91" spans="1:13">
      <c r="A91" s="6">
        <v>3</v>
      </c>
      <c r="B91" s="1114" t="s">
        <v>697</v>
      </c>
      <c r="C91" s="1118">
        <v>15000</v>
      </c>
      <c r="D91" s="6"/>
      <c r="E91" s="1118">
        <v>15000</v>
      </c>
      <c r="F91" s="6"/>
      <c r="G91" s="7"/>
      <c r="H91" s="7"/>
      <c r="I91" s="7"/>
      <c r="J91" s="7"/>
      <c r="K91" s="7"/>
      <c r="L91" s="7"/>
      <c r="M91" s="7"/>
    </row>
    <row r="92" spans="1:13">
      <c r="A92" s="6"/>
      <c r="B92" s="1113" t="s">
        <v>698</v>
      </c>
      <c r="C92" s="1119"/>
      <c r="D92" s="6"/>
      <c r="E92" s="1119"/>
      <c r="F92" s="6"/>
      <c r="G92" s="26"/>
      <c r="H92" s="7"/>
      <c r="I92" s="7"/>
      <c r="J92" s="7"/>
      <c r="K92" s="7"/>
      <c r="L92" s="7"/>
      <c r="M92" s="7"/>
    </row>
    <row r="93" spans="1:13">
      <c r="A93" s="6">
        <v>4</v>
      </c>
      <c r="B93" s="1114" t="s">
        <v>699</v>
      </c>
      <c r="C93" s="1119">
        <v>10000</v>
      </c>
      <c r="D93" s="6"/>
      <c r="E93" s="1119">
        <v>10000</v>
      </c>
      <c r="F93" s="6"/>
      <c r="G93" s="7"/>
      <c r="H93" s="7"/>
      <c r="I93" s="7"/>
      <c r="J93" s="7"/>
      <c r="K93" s="7"/>
      <c r="L93" s="7"/>
      <c r="M93" s="7"/>
    </row>
    <row r="94" spans="1:13">
      <c r="A94" s="6">
        <v>5</v>
      </c>
      <c r="B94" s="1114" t="s">
        <v>700</v>
      </c>
      <c r="C94" s="1119">
        <v>30000</v>
      </c>
      <c r="D94" s="6"/>
      <c r="E94" s="1119">
        <v>30000</v>
      </c>
      <c r="F94" s="6"/>
      <c r="G94" s="7"/>
      <c r="H94" s="7"/>
      <c r="I94" s="7"/>
      <c r="J94" s="7"/>
      <c r="K94" s="7"/>
      <c r="L94" s="7"/>
      <c r="M94" s="7"/>
    </row>
    <row r="95" spans="1:13">
      <c r="A95" s="6">
        <v>6</v>
      </c>
      <c r="B95" s="1114" t="s">
        <v>701</v>
      </c>
      <c r="C95" s="1119">
        <v>30000</v>
      </c>
      <c r="D95" s="6"/>
      <c r="E95" s="1119">
        <v>30000</v>
      </c>
      <c r="F95" s="6"/>
      <c r="G95" s="287"/>
      <c r="H95" s="7"/>
      <c r="I95" s="7"/>
      <c r="J95" s="7"/>
      <c r="K95" s="7"/>
      <c r="L95" s="7"/>
      <c r="M95" s="7"/>
    </row>
    <row r="96" spans="1:13">
      <c r="A96" s="6">
        <v>7</v>
      </c>
      <c r="B96" s="1114" t="s">
        <v>702</v>
      </c>
      <c r="C96" s="1119">
        <v>50000</v>
      </c>
      <c r="D96" s="7"/>
      <c r="E96" s="1119">
        <v>50000</v>
      </c>
      <c r="F96" s="6"/>
      <c r="G96" s="26"/>
      <c r="H96" s="7"/>
      <c r="I96" s="7"/>
      <c r="J96" s="7"/>
      <c r="K96" s="7"/>
      <c r="L96" s="7"/>
      <c r="M96" s="7"/>
    </row>
    <row r="97" spans="1:13">
      <c r="A97" s="6">
        <v>8</v>
      </c>
      <c r="B97" s="1114" t="s">
        <v>703</v>
      </c>
      <c r="C97" s="1118">
        <v>20000</v>
      </c>
      <c r="D97" s="7"/>
      <c r="E97" s="1118">
        <v>20000</v>
      </c>
      <c r="F97" s="7"/>
      <c r="G97" s="7"/>
      <c r="H97" s="7"/>
      <c r="I97" s="7"/>
      <c r="J97" s="7"/>
      <c r="K97" s="7"/>
      <c r="L97" s="7"/>
      <c r="M97" s="7"/>
    </row>
    <row r="98" spans="1:13" ht="27.6">
      <c r="A98" s="6">
        <v>9</v>
      </c>
      <c r="B98" s="1114" t="s">
        <v>704</v>
      </c>
      <c r="C98" s="1119">
        <v>20000</v>
      </c>
      <c r="D98" s="7"/>
      <c r="E98" s="1119">
        <v>20000</v>
      </c>
      <c r="F98" s="7"/>
      <c r="G98" s="7"/>
      <c r="H98" s="7"/>
      <c r="I98" s="7"/>
      <c r="J98" s="7"/>
      <c r="K98" s="7"/>
      <c r="L98" s="7"/>
      <c r="M98" s="7"/>
    </row>
    <row r="99" spans="1:13">
      <c r="A99" s="6"/>
      <c r="B99" s="1115" t="s">
        <v>705</v>
      </c>
      <c r="C99" s="1119"/>
      <c r="D99" s="7"/>
      <c r="E99" s="1119"/>
      <c r="F99" s="7"/>
      <c r="G99" s="7"/>
      <c r="H99" s="7"/>
      <c r="I99" s="7"/>
      <c r="J99" s="7"/>
      <c r="K99" s="7"/>
      <c r="L99" s="7"/>
      <c r="M99" s="7"/>
    </row>
    <row r="100" spans="1:13">
      <c r="A100" s="6">
        <v>10</v>
      </c>
      <c r="B100" s="1116" t="s">
        <v>706</v>
      </c>
      <c r="C100" s="1122">
        <v>15000</v>
      </c>
      <c r="D100" s="7"/>
      <c r="E100" s="1120">
        <v>15000</v>
      </c>
      <c r="F100" s="7"/>
      <c r="G100" s="7"/>
      <c r="H100" s="7"/>
      <c r="I100" s="7"/>
      <c r="J100" s="7"/>
      <c r="K100" s="7"/>
      <c r="L100" s="7"/>
      <c r="M100" s="7"/>
    </row>
    <row r="101" spans="1:13">
      <c r="A101" s="6">
        <v>11</v>
      </c>
      <c r="B101" s="1116" t="s">
        <v>707</v>
      </c>
      <c r="C101" s="1123">
        <v>10000</v>
      </c>
      <c r="D101" s="7"/>
      <c r="E101" s="1120">
        <v>10000</v>
      </c>
      <c r="F101" s="7"/>
      <c r="G101" s="7"/>
      <c r="H101" s="7"/>
      <c r="I101" s="7"/>
      <c r="J101" s="7"/>
      <c r="K101" s="7"/>
      <c r="L101" s="7"/>
      <c r="M101" s="7"/>
    </row>
    <row r="102" spans="1:13">
      <c r="A102" s="281">
        <v>12</v>
      </c>
      <c r="B102" s="1116" t="s">
        <v>708</v>
      </c>
      <c r="C102" s="1121">
        <v>5000</v>
      </c>
      <c r="D102" s="12"/>
      <c r="E102" s="1121">
        <v>5000</v>
      </c>
      <c r="F102" s="7"/>
      <c r="G102" s="7"/>
      <c r="H102" s="7"/>
      <c r="I102" s="7"/>
      <c r="J102" s="7"/>
      <c r="K102" s="7"/>
      <c r="L102" s="7"/>
      <c r="M102" s="7"/>
    </row>
    <row r="103" spans="1:13">
      <c r="A103" s="6">
        <v>13</v>
      </c>
      <c r="B103" s="1116" t="s">
        <v>709</v>
      </c>
      <c r="C103" s="1121">
        <v>5000</v>
      </c>
      <c r="D103" s="7"/>
      <c r="E103" s="1121">
        <v>5000</v>
      </c>
      <c r="F103" s="5"/>
      <c r="G103" s="7"/>
      <c r="H103" s="7"/>
      <c r="I103" s="7"/>
      <c r="J103" s="7"/>
      <c r="K103" s="7"/>
      <c r="L103" s="7"/>
      <c r="M103" s="7"/>
    </row>
    <row r="104" spans="1:13">
      <c r="A104" s="6"/>
      <c r="B104" s="7"/>
      <c r="C104" s="7"/>
      <c r="D104" s="7"/>
      <c r="E104" s="7"/>
      <c r="F104" s="5"/>
      <c r="G104" s="7"/>
      <c r="H104" s="7"/>
      <c r="I104" s="7"/>
      <c r="J104" s="7"/>
      <c r="K104" s="7"/>
      <c r="L104" s="7"/>
      <c r="M104" s="7"/>
    </row>
    <row r="105" spans="1:13">
      <c r="A105" s="283" t="s">
        <v>16</v>
      </c>
      <c r="B105" s="10"/>
      <c r="C105" s="284"/>
      <c r="D105" s="10"/>
      <c r="E105" s="284">
        <f>SUM(E88:E104)</f>
        <v>275000</v>
      </c>
      <c r="F105" s="7"/>
      <c r="G105" s="15"/>
      <c r="H105" s="7"/>
      <c r="I105" s="7"/>
      <c r="J105" s="7"/>
      <c r="K105" s="7"/>
      <c r="L105" s="7"/>
      <c r="M105" s="7"/>
    </row>
    <row r="106" spans="1:13">
      <c r="A106" s="23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20"/>
    </row>
    <row r="107" spans="1:13">
      <c r="A107" s="285" t="s">
        <v>180</v>
      </c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22"/>
    </row>
    <row r="108" spans="1:13">
      <c r="A108" s="21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22"/>
    </row>
    <row r="109" spans="1:13">
      <c r="A109" s="21"/>
      <c r="B109" s="3"/>
      <c r="C109" s="3"/>
      <c r="D109" s="3"/>
      <c r="E109" s="3"/>
      <c r="F109" s="3"/>
      <c r="G109" s="3"/>
      <c r="H109" s="3" t="s">
        <v>630</v>
      </c>
      <c r="I109" s="3"/>
      <c r="J109" s="3"/>
      <c r="K109" s="3"/>
      <c r="L109" s="3"/>
      <c r="M109" s="22"/>
    </row>
    <row r="110" spans="1:13">
      <c r="A110" s="17"/>
      <c r="B110" s="2"/>
      <c r="C110" s="2"/>
      <c r="D110" s="2"/>
      <c r="E110" s="2"/>
      <c r="F110" s="2"/>
      <c r="G110" s="2"/>
      <c r="H110" s="2" t="s">
        <v>181</v>
      </c>
      <c r="I110" s="2" t="s">
        <v>182</v>
      </c>
      <c r="J110" s="2"/>
      <c r="K110" s="2"/>
      <c r="L110" s="2"/>
      <c r="M110" s="18"/>
    </row>
    <row r="111" spans="1:1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1:1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1: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1:1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1:1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1:1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1:1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1:1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1:1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1:1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1:1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1:1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1:1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1:1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1:1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1:1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1:1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1:1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1:1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1:1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1:1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1:1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1:1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1:1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1:1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1:1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1:1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1:1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1:1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1:1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1:1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1:1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1:1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1:1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1:1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1:1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1:1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1:1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1:1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1:1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1:1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1:1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1:1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1:1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1:1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1:1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1:1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1:1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1:1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1:1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1:1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1:1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1:1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1:1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1:1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1:1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1:1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1:1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1:1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1:1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1:1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1:1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1:1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1:1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1:1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1:1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1:1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1:1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1:1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1:1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1:1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1:1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1:1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1:1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1:1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1:1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1:1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1:1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1:1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1:1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1:1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1:1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1:1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1:1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1:1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1:1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1:1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1:1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1:1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1:1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1:1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1:1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1:1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1:1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1:1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1:1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1:1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1:1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1:1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1:1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1:1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1:1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1: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1:1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1:1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1:1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1:1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1:1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1:1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1:1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1:1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1:1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1:1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1:1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1:1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1:1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1:1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1:1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1:1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1:1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1:1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1:1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1:1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1:1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1:1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1:1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1:1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1:1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1:1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1:1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1:1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1:1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1:1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1:1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1:1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1:1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1:1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1:1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1:1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1:1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1:1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1:1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1:1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1:1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1:1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</sheetData>
  <mergeCells count="34">
    <mergeCell ref="A84:A86"/>
    <mergeCell ref="B84:B86"/>
    <mergeCell ref="C84:C86"/>
    <mergeCell ref="D84:D86"/>
    <mergeCell ref="E84:E86"/>
    <mergeCell ref="F84:M84"/>
    <mergeCell ref="F85:G85"/>
    <mergeCell ref="H85:I85"/>
    <mergeCell ref="J85:K85"/>
    <mergeCell ref="L85:M85"/>
    <mergeCell ref="A78:M78"/>
    <mergeCell ref="A79:M79"/>
    <mergeCell ref="E82:I82"/>
    <mergeCell ref="J82:M82"/>
    <mergeCell ref="F83:G83"/>
    <mergeCell ref="H83:I83"/>
    <mergeCell ref="J83:M83"/>
    <mergeCell ref="A8:A10"/>
    <mergeCell ref="B8:B10"/>
    <mergeCell ref="C8:C10"/>
    <mergeCell ref="D8:D10"/>
    <mergeCell ref="E8:E10"/>
    <mergeCell ref="F8:M8"/>
    <mergeCell ref="F9:G9"/>
    <mergeCell ref="H9:I9"/>
    <mergeCell ref="J9:K9"/>
    <mergeCell ref="L9:M9"/>
    <mergeCell ref="A2:M2"/>
    <mergeCell ref="A3:M3"/>
    <mergeCell ref="E6:I6"/>
    <mergeCell ref="J6:M6"/>
    <mergeCell ref="F7:G7"/>
    <mergeCell ref="H7:I7"/>
    <mergeCell ref="J7:M7"/>
  </mergeCells>
  <pageMargins left="0.7" right="0.7" top="0.75" bottom="0.75" header="0.3" footer="0.3"/>
  <pageSetup paperSize="9" scale="90" orientation="landscape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0"/>
  <sheetViews>
    <sheetView topLeftCell="A56" workbookViewId="0">
      <selection activeCell="O76" sqref="O76"/>
    </sheetView>
  </sheetViews>
  <sheetFormatPr defaultRowHeight="14.4"/>
  <cols>
    <col min="1" max="1" width="7.88671875" customWidth="1"/>
    <col min="2" max="2" width="37.33203125" customWidth="1"/>
    <col min="6" max="6" width="15" customWidth="1"/>
    <col min="8" max="8" width="11.44140625" customWidth="1"/>
    <col min="10" max="10" width="11" customWidth="1"/>
    <col min="12" max="12" width="11.6640625" customWidth="1"/>
    <col min="14" max="14" width="10.88671875" customWidth="1"/>
  </cols>
  <sheetData>
    <row r="1" spans="1:14" ht="15.6">
      <c r="A1" s="326" t="s">
        <v>18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</row>
    <row r="2" spans="1:14" ht="15.6">
      <c r="A2" s="328"/>
      <c r="B2" s="327"/>
      <c r="C2" s="327"/>
      <c r="D2" s="327"/>
      <c r="E2" s="327"/>
      <c r="F2" s="327"/>
      <c r="G2" s="1782" t="s">
        <v>19</v>
      </c>
      <c r="H2" s="1782"/>
      <c r="I2" s="1782"/>
      <c r="J2" s="327"/>
      <c r="K2" s="327"/>
      <c r="L2" s="327"/>
      <c r="M2" s="327"/>
      <c r="N2" s="327"/>
    </row>
    <row r="3" spans="1:14" ht="15.6">
      <c r="A3" s="328"/>
      <c r="B3" s="327"/>
      <c r="C3" s="327"/>
      <c r="D3" s="327"/>
      <c r="E3" s="327"/>
      <c r="F3" s="327"/>
      <c r="G3" s="1783" t="s">
        <v>253</v>
      </c>
      <c r="H3" s="1783"/>
      <c r="I3" s="1783"/>
      <c r="J3" s="327"/>
      <c r="K3" s="327"/>
      <c r="L3" s="327"/>
      <c r="M3" s="327"/>
      <c r="N3" s="327"/>
    </row>
    <row r="4" spans="1:14" ht="18">
      <c r="A4" s="328" t="s">
        <v>501</v>
      </c>
      <c r="B4" s="327"/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</row>
    <row r="5" spans="1:14" ht="16.2" thickBot="1">
      <c r="A5" s="328"/>
      <c r="B5" s="327"/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</row>
    <row r="6" spans="1:14" ht="15" thickBot="1">
      <c r="A6" s="809" t="s">
        <v>202</v>
      </c>
      <c r="B6" s="810"/>
      <c r="C6" s="810"/>
      <c r="D6" s="810"/>
      <c r="E6" s="811"/>
      <c r="F6" s="812" t="s">
        <v>1</v>
      </c>
      <c r="G6" s="813"/>
      <c r="H6" s="813"/>
      <c r="I6" s="813"/>
      <c r="J6" s="814"/>
      <c r="K6" s="815" t="s">
        <v>203</v>
      </c>
      <c r="L6" s="815"/>
      <c r="M6" s="816"/>
      <c r="N6" s="814"/>
    </row>
    <row r="7" spans="1:14" ht="15" thickBot="1">
      <c r="A7" s="817" t="s">
        <v>204</v>
      </c>
      <c r="B7" s="818"/>
      <c r="C7" s="818"/>
      <c r="D7" s="818"/>
      <c r="E7" s="819"/>
      <c r="F7" s="820" t="s">
        <v>2</v>
      </c>
      <c r="G7" s="816" t="s">
        <v>3</v>
      </c>
      <c r="H7" s="814"/>
      <c r="I7" s="816" t="s">
        <v>4</v>
      </c>
      <c r="J7" s="814"/>
      <c r="K7" s="816" t="s">
        <v>205</v>
      </c>
      <c r="L7" s="813"/>
      <c r="M7" s="813"/>
      <c r="N7" s="814"/>
    </row>
    <row r="8" spans="1:14" ht="15" thickBot="1">
      <c r="A8" s="1772" t="s">
        <v>128</v>
      </c>
      <c r="B8" s="1772" t="s">
        <v>6</v>
      </c>
      <c r="C8" s="1769" t="s">
        <v>7</v>
      </c>
      <c r="D8" s="1775" t="s">
        <v>28</v>
      </c>
      <c r="E8" s="1776"/>
      <c r="F8" s="1769" t="s">
        <v>8</v>
      </c>
      <c r="G8" s="821"/>
      <c r="H8" s="821"/>
      <c r="I8" s="821"/>
      <c r="J8" s="1779" t="s">
        <v>129</v>
      </c>
      <c r="K8" s="1779"/>
      <c r="L8" s="822"/>
      <c r="M8" s="822"/>
      <c r="N8" s="814"/>
    </row>
    <row r="9" spans="1:14" ht="15" thickBot="1">
      <c r="A9" s="1773"/>
      <c r="B9" s="1773"/>
      <c r="C9" s="1770"/>
      <c r="D9" s="1777"/>
      <c r="E9" s="1778"/>
      <c r="F9" s="1770"/>
      <c r="G9" s="1765" t="s">
        <v>130</v>
      </c>
      <c r="H9" s="1784"/>
      <c r="I9" s="1785" t="s">
        <v>30</v>
      </c>
      <c r="J9" s="1784"/>
      <c r="K9" s="1767" t="s">
        <v>31</v>
      </c>
      <c r="L9" s="1768"/>
      <c r="M9" s="1767" t="s">
        <v>32</v>
      </c>
      <c r="N9" s="1768"/>
    </row>
    <row r="10" spans="1:14" ht="15" thickBot="1">
      <c r="A10" s="1786"/>
      <c r="B10" s="1787"/>
      <c r="C10" s="1770"/>
      <c r="D10" s="1777"/>
      <c r="E10" s="1778"/>
      <c r="F10" s="1770"/>
      <c r="G10" s="853" t="s">
        <v>9</v>
      </c>
      <c r="H10" s="854" t="s">
        <v>10</v>
      </c>
      <c r="I10" s="855" t="s">
        <v>9</v>
      </c>
      <c r="J10" s="856" t="s">
        <v>10</v>
      </c>
      <c r="K10" s="849" t="s">
        <v>9</v>
      </c>
      <c r="L10" s="823" t="s">
        <v>10</v>
      </c>
      <c r="M10" s="823" t="s">
        <v>9</v>
      </c>
      <c r="N10" s="823" t="s">
        <v>10</v>
      </c>
    </row>
    <row r="11" spans="1:14" ht="15" thickBot="1">
      <c r="A11" s="823">
        <v>1</v>
      </c>
      <c r="B11" s="824" t="s">
        <v>206</v>
      </c>
      <c r="C11" s="825">
        <v>100</v>
      </c>
      <c r="D11" s="823">
        <v>20</v>
      </c>
      <c r="E11" s="823" t="s">
        <v>207</v>
      </c>
      <c r="F11" s="825">
        <f t="shared" ref="F11:F29" si="0">PRODUCT(D11,C11)</f>
        <v>2000</v>
      </c>
      <c r="G11" s="823">
        <v>5</v>
      </c>
      <c r="H11" s="850">
        <f t="shared" ref="H11:H26" si="1">PRODUCT(G11,C11)</f>
        <v>500</v>
      </c>
      <c r="I11" s="851">
        <v>5</v>
      </c>
      <c r="J11" s="852">
        <f t="shared" ref="J11:J34" si="2">SUM(H11)</f>
        <v>500</v>
      </c>
      <c r="K11" s="823">
        <v>5</v>
      </c>
      <c r="L11" s="826">
        <f t="shared" ref="L11:L34" si="3">SUM(H11)</f>
        <v>500</v>
      </c>
      <c r="M11" s="823">
        <v>5</v>
      </c>
      <c r="N11" s="826">
        <f t="shared" ref="N11:N34" si="4">SUM(H11)</f>
        <v>500</v>
      </c>
    </row>
    <row r="12" spans="1:14" ht="15" thickBot="1">
      <c r="A12" s="823">
        <v>2</v>
      </c>
      <c r="B12" s="827" t="s">
        <v>208</v>
      </c>
      <c r="C12" s="825">
        <v>38</v>
      </c>
      <c r="D12" s="823">
        <v>12</v>
      </c>
      <c r="E12" s="823" t="s">
        <v>14</v>
      </c>
      <c r="F12" s="825">
        <f t="shared" si="0"/>
        <v>456</v>
      </c>
      <c r="G12" s="823">
        <v>3</v>
      </c>
      <c r="H12" s="825">
        <f t="shared" si="1"/>
        <v>114</v>
      </c>
      <c r="I12" s="823">
        <v>3</v>
      </c>
      <c r="J12" s="826">
        <f t="shared" si="2"/>
        <v>114</v>
      </c>
      <c r="K12" s="823">
        <v>3</v>
      </c>
      <c r="L12" s="826">
        <f t="shared" si="3"/>
        <v>114</v>
      </c>
      <c r="M12" s="828">
        <v>3</v>
      </c>
      <c r="N12" s="826">
        <f t="shared" si="4"/>
        <v>114</v>
      </c>
    </row>
    <row r="13" spans="1:14" ht="15" thickBot="1">
      <c r="A13" s="823">
        <v>3</v>
      </c>
      <c r="B13" s="827" t="s">
        <v>209</v>
      </c>
      <c r="C13" s="825">
        <v>25</v>
      </c>
      <c r="D13" s="823">
        <v>12</v>
      </c>
      <c r="E13" s="823" t="s">
        <v>14</v>
      </c>
      <c r="F13" s="825">
        <f t="shared" si="0"/>
        <v>300</v>
      </c>
      <c r="G13" s="823">
        <v>3</v>
      </c>
      <c r="H13" s="826">
        <f t="shared" si="1"/>
        <v>75</v>
      </c>
      <c r="I13" s="823">
        <v>3</v>
      </c>
      <c r="J13" s="825">
        <f t="shared" si="2"/>
        <v>75</v>
      </c>
      <c r="K13" s="828">
        <v>3</v>
      </c>
      <c r="L13" s="826">
        <f t="shared" si="3"/>
        <v>75</v>
      </c>
      <c r="M13" s="828">
        <v>3</v>
      </c>
      <c r="N13" s="826">
        <f t="shared" si="4"/>
        <v>75</v>
      </c>
    </row>
    <row r="14" spans="1:14" ht="15" thickBot="1">
      <c r="A14" s="823">
        <v>4</v>
      </c>
      <c r="B14" s="827" t="s">
        <v>210</v>
      </c>
      <c r="C14" s="826">
        <v>325</v>
      </c>
      <c r="D14" s="828">
        <v>20</v>
      </c>
      <c r="E14" s="828" t="s">
        <v>13</v>
      </c>
      <c r="F14" s="826">
        <f t="shared" si="0"/>
        <v>6500</v>
      </c>
      <c r="G14" s="823">
        <v>5</v>
      </c>
      <c r="H14" s="826">
        <f t="shared" si="1"/>
        <v>1625</v>
      </c>
      <c r="I14" s="823">
        <v>5</v>
      </c>
      <c r="J14" s="826">
        <f t="shared" si="2"/>
        <v>1625</v>
      </c>
      <c r="K14" s="823">
        <v>5</v>
      </c>
      <c r="L14" s="826">
        <f t="shared" si="3"/>
        <v>1625</v>
      </c>
      <c r="M14" s="823">
        <v>5</v>
      </c>
      <c r="N14" s="826">
        <f t="shared" si="4"/>
        <v>1625</v>
      </c>
    </row>
    <row r="15" spans="1:14" ht="15" thickBot="1">
      <c r="A15" s="823">
        <v>5</v>
      </c>
      <c r="B15" s="827" t="s">
        <v>211</v>
      </c>
      <c r="C15" s="826">
        <v>700</v>
      </c>
      <c r="D15" s="828">
        <v>4</v>
      </c>
      <c r="E15" s="828" t="s">
        <v>14</v>
      </c>
      <c r="F15" s="826">
        <f t="shared" si="0"/>
        <v>2800</v>
      </c>
      <c r="G15" s="823">
        <v>1</v>
      </c>
      <c r="H15" s="826">
        <f t="shared" si="1"/>
        <v>700</v>
      </c>
      <c r="I15" s="828">
        <v>1</v>
      </c>
      <c r="J15" s="826">
        <f t="shared" si="2"/>
        <v>700</v>
      </c>
      <c r="K15" s="828">
        <v>1</v>
      </c>
      <c r="L15" s="826">
        <f t="shared" si="3"/>
        <v>700</v>
      </c>
      <c r="M15" s="828">
        <v>1</v>
      </c>
      <c r="N15" s="826">
        <f t="shared" si="4"/>
        <v>700</v>
      </c>
    </row>
    <row r="16" spans="1:14" ht="15" thickBot="1">
      <c r="A16" s="823">
        <v>6</v>
      </c>
      <c r="B16" s="827" t="s">
        <v>212</v>
      </c>
      <c r="C16" s="826">
        <v>12</v>
      </c>
      <c r="D16" s="828">
        <v>80</v>
      </c>
      <c r="E16" s="828" t="s">
        <v>13</v>
      </c>
      <c r="F16" s="826">
        <f t="shared" si="0"/>
        <v>960</v>
      </c>
      <c r="G16" s="823">
        <v>20</v>
      </c>
      <c r="H16" s="826">
        <f t="shared" si="1"/>
        <v>240</v>
      </c>
      <c r="I16" s="828">
        <v>20</v>
      </c>
      <c r="J16" s="826">
        <f t="shared" si="2"/>
        <v>240</v>
      </c>
      <c r="K16" s="828">
        <v>20</v>
      </c>
      <c r="L16" s="826">
        <f t="shared" si="3"/>
        <v>240</v>
      </c>
      <c r="M16" s="828">
        <v>20</v>
      </c>
      <c r="N16" s="826">
        <f t="shared" si="4"/>
        <v>240</v>
      </c>
    </row>
    <row r="17" spans="1:14" ht="15" thickBot="1">
      <c r="A17" s="823">
        <v>7</v>
      </c>
      <c r="B17" s="827" t="s">
        <v>213</v>
      </c>
      <c r="C17" s="826">
        <v>5</v>
      </c>
      <c r="D17" s="828">
        <v>80</v>
      </c>
      <c r="E17" s="828" t="s">
        <v>13</v>
      </c>
      <c r="F17" s="826">
        <f t="shared" si="0"/>
        <v>400</v>
      </c>
      <c r="G17" s="823">
        <v>20</v>
      </c>
      <c r="H17" s="826">
        <f t="shared" si="1"/>
        <v>100</v>
      </c>
      <c r="I17" s="823">
        <v>20</v>
      </c>
      <c r="J17" s="826">
        <f t="shared" si="2"/>
        <v>100</v>
      </c>
      <c r="K17" s="823">
        <v>20</v>
      </c>
      <c r="L17" s="826">
        <f t="shared" si="3"/>
        <v>100</v>
      </c>
      <c r="M17" s="823">
        <v>20</v>
      </c>
      <c r="N17" s="826">
        <f t="shared" si="4"/>
        <v>100</v>
      </c>
    </row>
    <row r="18" spans="1:14" ht="15" thickBot="1">
      <c r="A18" s="823">
        <v>8</v>
      </c>
      <c r="B18" s="827" t="s">
        <v>214</v>
      </c>
      <c r="C18" s="826">
        <v>4</v>
      </c>
      <c r="D18" s="828">
        <v>48</v>
      </c>
      <c r="E18" s="828" t="s">
        <v>13</v>
      </c>
      <c r="F18" s="826">
        <f t="shared" si="0"/>
        <v>192</v>
      </c>
      <c r="G18" s="823">
        <v>12</v>
      </c>
      <c r="H18" s="826">
        <f t="shared" si="1"/>
        <v>48</v>
      </c>
      <c r="I18" s="823">
        <v>12</v>
      </c>
      <c r="J18" s="826">
        <f t="shared" si="2"/>
        <v>48</v>
      </c>
      <c r="K18" s="823">
        <v>12</v>
      </c>
      <c r="L18" s="826">
        <f t="shared" si="3"/>
        <v>48</v>
      </c>
      <c r="M18" s="823">
        <v>12</v>
      </c>
      <c r="N18" s="826">
        <f t="shared" si="4"/>
        <v>48</v>
      </c>
    </row>
    <row r="19" spans="1:14" ht="15" thickBot="1">
      <c r="A19" s="823">
        <v>9</v>
      </c>
      <c r="B19" s="827" t="s">
        <v>62</v>
      </c>
      <c r="C19" s="826">
        <v>38</v>
      </c>
      <c r="D19" s="828">
        <v>24</v>
      </c>
      <c r="E19" s="828" t="s">
        <v>13</v>
      </c>
      <c r="F19" s="826">
        <f t="shared" si="0"/>
        <v>912</v>
      </c>
      <c r="G19" s="823">
        <v>6</v>
      </c>
      <c r="H19" s="826">
        <f t="shared" si="1"/>
        <v>228</v>
      </c>
      <c r="I19" s="828">
        <v>6</v>
      </c>
      <c r="J19" s="826">
        <f t="shared" si="2"/>
        <v>228</v>
      </c>
      <c r="K19" s="828">
        <v>6</v>
      </c>
      <c r="L19" s="826">
        <f t="shared" si="3"/>
        <v>228</v>
      </c>
      <c r="M19" s="828">
        <v>6</v>
      </c>
      <c r="N19" s="826">
        <f t="shared" si="4"/>
        <v>228</v>
      </c>
    </row>
    <row r="20" spans="1:14" ht="15" thickBot="1">
      <c r="A20" s="823">
        <v>10</v>
      </c>
      <c r="B20" s="827" t="s">
        <v>215</v>
      </c>
      <c r="C20" s="826">
        <v>3</v>
      </c>
      <c r="D20" s="828">
        <v>112</v>
      </c>
      <c r="E20" s="828" t="s">
        <v>13</v>
      </c>
      <c r="F20" s="826">
        <f t="shared" si="0"/>
        <v>336</v>
      </c>
      <c r="G20" s="823">
        <v>28</v>
      </c>
      <c r="H20" s="826">
        <f t="shared" si="1"/>
        <v>84</v>
      </c>
      <c r="I20" s="828">
        <v>28</v>
      </c>
      <c r="J20" s="826">
        <f t="shared" si="2"/>
        <v>84</v>
      </c>
      <c r="K20" s="828">
        <v>28</v>
      </c>
      <c r="L20" s="826">
        <f t="shared" si="3"/>
        <v>84</v>
      </c>
      <c r="M20" s="828">
        <v>28</v>
      </c>
      <c r="N20" s="826">
        <f t="shared" si="4"/>
        <v>84</v>
      </c>
    </row>
    <row r="21" spans="1:14" ht="15" thickBot="1">
      <c r="A21" s="823">
        <v>11</v>
      </c>
      <c r="B21" s="827" t="s">
        <v>216</v>
      </c>
      <c r="C21" s="826">
        <v>20</v>
      </c>
      <c r="D21" s="828">
        <v>64</v>
      </c>
      <c r="E21" s="828" t="s">
        <v>13</v>
      </c>
      <c r="F21" s="826">
        <f t="shared" si="0"/>
        <v>1280</v>
      </c>
      <c r="G21" s="823">
        <v>16</v>
      </c>
      <c r="H21" s="826">
        <f t="shared" si="1"/>
        <v>320</v>
      </c>
      <c r="I21" s="828">
        <v>16</v>
      </c>
      <c r="J21" s="826">
        <f t="shared" si="2"/>
        <v>320</v>
      </c>
      <c r="K21" s="828">
        <v>16</v>
      </c>
      <c r="L21" s="826">
        <f t="shared" si="3"/>
        <v>320</v>
      </c>
      <c r="M21" s="828">
        <v>16</v>
      </c>
      <c r="N21" s="826">
        <f t="shared" si="4"/>
        <v>320</v>
      </c>
    </row>
    <row r="22" spans="1:14" ht="15" thickBot="1">
      <c r="A22" s="823">
        <v>12</v>
      </c>
      <c r="B22" s="827" t="s">
        <v>217</v>
      </c>
      <c r="C22" s="826">
        <v>22</v>
      </c>
      <c r="D22" s="828">
        <v>48</v>
      </c>
      <c r="E22" s="828" t="s">
        <v>13</v>
      </c>
      <c r="F22" s="826">
        <f t="shared" si="0"/>
        <v>1056</v>
      </c>
      <c r="G22" s="823">
        <v>12</v>
      </c>
      <c r="H22" s="826">
        <f t="shared" si="1"/>
        <v>264</v>
      </c>
      <c r="I22" s="828">
        <v>12</v>
      </c>
      <c r="J22" s="826">
        <f t="shared" si="2"/>
        <v>264</v>
      </c>
      <c r="K22" s="828">
        <v>12</v>
      </c>
      <c r="L22" s="826">
        <f t="shared" si="3"/>
        <v>264</v>
      </c>
      <c r="M22" s="828">
        <v>12</v>
      </c>
      <c r="N22" s="826">
        <f t="shared" si="4"/>
        <v>264</v>
      </c>
    </row>
    <row r="23" spans="1:14" ht="15" thickBot="1">
      <c r="A23" s="823">
        <v>13</v>
      </c>
      <c r="B23" s="827" t="s">
        <v>218</v>
      </c>
      <c r="C23" s="826">
        <v>900</v>
      </c>
      <c r="D23" s="828">
        <v>4</v>
      </c>
      <c r="E23" s="828" t="s">
        <v>14</v>
      </c>
      <c r="F23" s="826">
        <f t="shared" si="0"/>
        <v>3600</v>
      </c>
      <c r="G23" s="823">
        <v>1</v>
      </c>
      <c r="H23" s="826">
        <f t="shared" si="1"/>
        <v>900</v>
      </c>
      <c r="I23" s="828">
        <v>1</v>
      </c>
      <c r="J23" s="826">
        <f t="shared" si="2"/>
        <v>900</v>
      </c>
      <c r="K23" s="828">
        <v>1</v>
      </c>
      <c r="L23" s="826">
        <f t="shared" si="3"/>
        <v>900</v>
      </c>
      <c r="M23" s="828">
        <v>1</v>
      </c>
      <c r="N23" s="826">
        <f t="shared" si="4"/>
        <v>900</v>
      </c>
    </row>
    <row r="24" spans="1:14" ht="15" thickBot="1">
      <c r="A24" s="823">
        <v>14</v>
      </c>
      <c r="B24" s="827" t="s">
        <v>219</v>
      </c>
      <c r="C24" s="826">
        <v>65</v>
      </c>
      <c r="D24" s="828">
        <v>24</v>
      </c>
      <c r="E24" s="828" t="s">
        <v>13</v>
      </c>
      <c r="F24" s="826">
        <f t="shared" si="0"/>
        <v>1560</v>
      </c>
      <c r="G24" s="823">
        <v>6</v>
      </c>
      <c r="H24" s="826">
        <f t="shared" si="1"/>
        <v>390</v>
      </c>
      <c r="I24" s="828">
        <v>6</v>
      </c>
      <c r="J24" s="826">
        <f t="shared" si="2"/>
        <v>390</v>
      </c>
      <c r="K24" s="828">
        <v>6</v>
      </c>
      <c r="L24" s="826">
        <f t="shared" si="3"/>
        <v>390</v>
      </c>
      <c r="M24" s="828">
        <v>6</v>
      </c>
      <c r="N24" s="826">
        <f t="shared" si="4"/>
        <v>390</v>
      </c>
    </row>
    <row r="25" spans="1:14" ht="15" thickBot="1">
      <c r="A25" s="823">
        <v>15</v>
      </c>
      <c r="B25" s="827" t="s">
        <v>220</v>
      </c>
      <c r="C25" s="825">
        <v>38</v>
      </c>
      <c r="D25" s="823">
        <v>28</v>
      </c>
      <c r="E25" s="823" t="s">
        <v>54</v>
      </c>
      <c r="F25" s="825">
        <f t="shared" si="0"/>
        <v>1064</v>
      </c>
      <c r="G25" s="823">
        <v>7</v>
      </c>
      <c r="H25" s="825">
        <f t="shared" si="1"/>
        <v>266</v>
      </c>
      <c r="I25" s="823">
        <v>7</v>
      </c>
      <c r="J25" s="825">
        <f t="shared" si="2"/>
        <v>266</v>
      </c>
      <c r="K25" s="828">
        <v>7</v>
      </c>
      <c r="L25" s="826">
        <f t="shared" si="3"/>
        <v>266</v>
      </c>
      <c r="M25" s="828">
        <v>7</v>
      </c>
      <c r="N25" s="826">
        <f t="shared" si="4"/>
        <v>266</v>
      </c>
    </row>
    <row r="26" spans="1:14" ht="15" thickBot="1">
      <c r="A26" s="823">
        <v>16</v>
      </c>
      <c r="B26" s="827" t="s">
        <v>221</v>
      </c>
      <c r="C26" s="825">
        <v>250</v>
      </c>
      <c r="D26" s="823">
        <v>12</v>
      </c>
      <c r="E26" s="823" t="s">
        <v>222</v>
      </c>
      <c r="F26" s="825">
        <f t="shared" si="0"/>
        <v>3000</v>
      </c>
      <c r="G26" s="823">
        <v>3</v>
      </c>
      <c r="H26" s="825">
        <f t="shared" si="1"/>
        <v>750</v>
      </c>
      <c r="I26" s="823">
        <v>3</v>
      </c>
      <c r="J26" s="825">
        <f t="shared" si="2"/>
        <v>750</v>
      </c>
      <c r="K26" s="828">
        <v>3</v>
      </c>
      <c r="L26" s="826">
        <f t="shared" si="3"/>
        <v>750</v>
      </c>
      <c r="M26" s="828">
        <v>3</v>
      </c>
      <c r="N26" s="826">
        <f t="shared" si="4"/>
        <v>750</v>
      </c>
    </row>
    <row r="27" spans="1:14" ht="15" thickBot="1">
      <c r="A27" s="823">
        <v>17</v>
      </c>
      <c r="B27" s="772" t="s">
        <v>223</v>
      </c>
      <c r="C27" s="825">
        <v>220</v>
      </c>
      <c r="D27" s="823">
        <v>60</v>
      </c>
      <c r="E27" s="823" t="s">
        <v>222</v>
      </c>
      <c r="F27" s="825">
        <f t="shared" si="0"/>
        <v>13200</v>
      </c>
      <c r="G27" s="823">
        <v>15</v>
      </c>
      <c r="H27" s="825">
        <f>PRODUCT(C27,G27)</f>
        <v>3300</v>
      </c>
      <c r="I27" s="823">
        <v>15</v>
      </c>
      <c r="J27" s="825">
        <f t="shared" si="2"/>
        <v>3300</v>
      </c>
      <c r="K27" s="823">
        <v>15</v>
      </c>
      <c r="L27" s="826">
        <f t="shared" si="3"/>
        <v>3300</v>
      </c>
      <c r="M27" s="823">
        <v>15</v>
      </c>
      <c r="N27" s="826">
        <f t="shared" si="4"/>
        <v>3300</v>
      </c>
    </row>
    <row r="28" spans="1:14" ht="15" thickBot="1">
      <c r="A28" s="823">
        <v>18</v>
      </c>
      <c r="B28" s="824" t="s">
        <v>224</v>
      </c>
      <c r="C28" s="825">
        <v>230</v>
      </c>
      <c r="D28" s="823">
        <v>60</v>
      </c>
      <c r="E28" s="823" t="s">
        <v>222</v>
      </c>
      <c r="F28" s="825">
        <f t="shared" si="0"/>
        <v>13800</v>
      </c>
      <c r="G28" s="823">
        <v>15</v>
      </c>
      <c r="H28" s="825">
        <f t="shared" ref="H28:H34" si="5">PRODUCT(G28,C28)</f>
        <v>3450</v>
      </c>
      <c r="I28" s="823">
        <v>15</v>
      </c>
      <c r="J28" s="825">
        <f t="shared" si="2"/>
        <v>3450</v>
      </c>
      <c r="K28" s="823">
        <v>15</v>
      </c>
      <c r="L28" s="826">
        <f t="shared" si="3"/>
        <v>3450</v>
      </c>
      <c r="M28" s="823">
        <v>15</v>
      </c>
      <c r="N28" s="826">
        <f t="shared" si="4"/>
        <v>3450</v>
      </c>
    </row>
    <row r="29" spans="1:14" ht="15" thickBot="1">
      <c r="A29" s="823">
        <v>19</v>
      </c>
      <c r="B29" s="827" t="s">
        <v>225</v>
      </c>
      <c r="C29" s="825">
        <v>30</v>
      </c>
      <c r="D29" s="823">
        <v>60</v>
      </c>
      <c r="E29" s="823" t="s">
        <v>13</v>
      </c>
      <c r="F29" s="825">
        <f t="shared" si="0"/>
        <v>1800</v>
      </c>
      <c r="G29" s="823">
        <v>15</v>
      </c>
      <c r="H29" s="825">
        <f>PRODUCT(G29,C29)</f>
        <v>450</v>
      </c>
      <c r="I29" s="823">
        <v>15</v>
      </c>
      <c r="J29" s="825">
        <f t="shared" si="2"/>
        <v>450</v>
      </c>
      <c r="K29" s="823">
        <v>15</v>
      </c>
      <c r="L29" s="826">
        <f t="shared" si="3"/>
        <v>450</v>
      </c>
      <c r="M29" s="823">
        <v>15</v>
      </c>
      <c r="N29" s="826">
        <f t="shared" si="4"/>
        <v>450</v>
      </c>
    </row>
    <row r="30" spans="1:14" ht="15" thickBot="1">
      <c r="A30" s="823">
        <v>20</v>
      </c>
      <c r="B30" s="827" t="s">
        <v>226</v>
      </c>
      <c r="C30" s="825">
        <v>70</v>
      </c>
      <c r="D30" s="823">
        <v>12</v>
      </c>
      <c r="E30" s="823" t="s">
        <v>14</v>
      </c>
      <c r="F30" s="825">
        <f>PRODUCT(C30,D30)</f>
        <v>840</v>
      </c>
      <c r="G30" s="823">
        <v>3</v>
      </c>
      <c r="H30" s="825">
        <f t="shared" si="5"/>
        <v>210</v>
      </c>
      <c r="I30" s="828">
        <v>3</v>
      </c>
      <c r="J30" s="826">
        <f t="shared" si="2"/>
        <v>210</v>
      </c>
      <c r="K30" s="828">
        <v>3</v>
      </c>
      <c r="L30" s="826">
        <f t="shared" si="3"/>
        <v>210</v>
      </c>
      <c r="M30" s="828">
        <v>3</v>
      </c>
      <c r="N30" s="826">
        <f t="shared" si="4"/>
        <v>210</v>
      </c>
    </row>
    <row r="31" spans="1:14" ht="15" thickBot="1">
      <c r="A31" s="823">
        <v>21</v>
      </c>
      <c r="B31" s="827" t="s">
        <v>227</v>
      </c>
      <c r="C31" s="825">
        <v>40</v>
      </c>
      <c r="D31" s="823">
        <v>16</v>
      </c>
      <c r="E31" s="823" t="s">
        <v>14</v>
      </c>
      <c r="F31" s="825">
        <f>PRODUCT(C31,D31)</f>
        <v>640</v>
      </c>
      <c r="G31" s="823">
        <v>4</v>
      </c>
      <c r="H31" s="826">
        <f t="shared" si="5"/>
        <v>160</v>
      </c>
      <c r="I31" s="823">
        <v>4</v>
      </c>
      <c r="J31" s="825">
        <f t="shared" si="2"/>
        <v>160</v>
      </c>
      <c r="K31" s="828">
        <v>4</v>
      </c>
      <c r="L31" s="826">
        <f t="shared" si="3"/>
        <v>160</v>
      </c>
      <c r="M31" s="828">
        <v>4</v>
      </c>
      <c r="N31" s="826">
        <f t="shared" si="4"/>
        <v>160</v>
      </c>
    </row>
    <row r="32" spans="1:14" ht="15" thickBot="1">
      <c r="A32" s="823">
        <v>22</v>
      </c>
      <c r="B32" s="827" t="s">
        <v>228</v>
      </c>
      <c r="C32" s="826">
        <v>300</v>
      </c>
      <c r="D32" s="828">
        <v>12</v>
      </c>
      <c r="E32" s="828" t="s">
        <v>13</v>
      </c>
      <c r="F32" s="826">
        <f>PRODUCT(C32,D32)</f>
        <v>3600</v>
      </c>
      <c r="G32" s="823">
        <v>3</v>
      </c>
      <c r="H32" s="826">
        <f t="shared" si="5"/>
        <v>900</v>
      </c>
      <c r="I32" s="828">
        <v>3</v>
      </c>
      <c r="J32" s="826">
        <f t="shared" si="2"/>
        <v>900</v>
      </c>
      <c r="K32" s="828">
        <v>3</v>
      </c>
      <c r="L32" s="826">
        <f t="shared" si="3"/>
        <v>900</v>
      </c>
      <c r="M32" s="828">
        <v>3</v>
      </c>
      <c r="N32" s="826">
        <f t="shared" si="4"/>
        <v>900</v>
      </c>
    </row>
    <row r="33" spans="1:14" ht="15" thickBot="1">
      <c r="A33" s="823">
        <v>23</v>
      </c>
      <c r="B33" s="827" t="s">
        <v>229</v>
      </c>
      <c r="C33" s="826">
        <v>35</v>
      </c>
      <c r="D33" s="828">
        <v>48</v>
      </c>
      <c r="E33" s="828" t="s">
        <v>122</v>
      </c>
      <c r="F33" s="826">
        <f>PRODUCT(C33,D33)</f>
        <v>1680</v>
      </c>
      <c r="G33" s="823">
        <v>12</v>
      </c>
      <c r="H33" s="826">
        <f t="shared" si="5"/>
        <v>420</v>
      </c>
      <c r="I33" s="823">
        <v>12</v>
      </c>
      <c r="J33" s="826">
        <f t="shared" si="2"/>
        <v>420</v>
      </c>
      <c r="K33" s="823">
        <v>12</v>
      </c>
      <c r="L33" s="826">
        <f t="shared" si="3"/>
        <v>420</v>
      </c>
      <c r="M33" s="823">
        <v>12</v>
      </c>
      <c r="N33" s="826">
        <f t="shared" si="4"/>
        <v>420</v>
      </c>
    </row>
    <row r="34" spans="1:14">
      <c r="A34" s="829">
        <v>24</v>
      </c>
      <c r="B34" s="830" t="s">
        <v>230</v>
      </c>
      <c r="C34" s="831">
        <v>250</v>
      </c>
      <c r="D34" s="832">
        <v>12</v>
      </c>
      <c r="E34" s="832" t="s">
        <v>13</v>
      </c>
      <c r="F34" s="831">
        <f>PRODUCT(C34,D34)</f>
        <v>3000</v>
      </c>
      <c r="G34" s="829">
        <v>3</v>
      </c>
      <c r="H34" s="831">
        <f t="shared" si="5"/>
        <v>750</v>
      </c>
      <c r="I34" s="829">
        <v>3</v>
      </c>
      <c r="J34" s="831">
        <f t="shared" si="2"/>
        <v>750</v>
      </c>
      <c r="K34" s="829">
        <v>3</v>
      </c>
      <c r="L34" s="831">
        <f t="shared" si="3"/>
        <v>750</v>
      </c>
      <c r="M34" s="829">
        <v>3</v>
      </c>
      <c r="N34" s="831">
        <f t="shared" si="4"/>
        <v>750</v>
      </c>
    </row>
    <row r="35" spans="1:14">
      <c r="A35" s="833"/>
      <c r="B35" s="834"/>
      <c r="C35" s="835">
        <f>SUM(C11:C34)</f>
        <v>3720</v>
      </c>
      <c r="D35" s="836"/>
      <c r="E35" s="836"/>
      <c r="F35" s="835">
        <f>SUM(F11:F34)</f>
        <v>64976</v>
      </c>
      <c r="G35" s="836"/>
      <c r="H35" s="835">
        <f>SUM(H11:H34)</f>
        <v>16244</v>
      </c>
      <c r="I35" s="833"/>
      <c r="J35" s="835">
        <f>SUM(J11:J34)</f>
        <v>16244</v>
      </c>
      <c r="K35" s="834"/>
      <c r="L35" s="874">
        <f>SUM(L11:L34)</f>
        <v>16244</v>
      </c>
      <c r="M35" s="875"/>
      <c r="N35" s="874">
        <f>SUM(N11:N34)</f>
        <v>16244</v>
      </c>
    </row>
    <row r="36" spans="1:14">
      <c r="A36" s="837"/>
      <c r="B36" s="838"/>
      <c r="C36" s="839"/>
      <c r="D36" s="840"/>
      <c r="E36" s="840"/>
      <c r="F36" s="839"/>
      <c r="G36" s="840"/>
      <c r="H36" s="839"/>
      <c r="I36" s="837"/>
      <c r="J36" s="839"/>
      <c r="K36" s="838"/>
      <c r="L36" s="838"/>
      <c r="M36" s="838"/>
      <c r="N36" s="838"/>
    </row>
    <row r="37" spans="1:14">
      <c r="A37" s="841"/>
      <c r="B37" s="842" t="s">
        <v>148</v>
      </c>
      <c r="C37" s="838"/>
      <c r="D37" s="838"/>
      <c r="E37" s="838"/>
      <c r="F37" s="838"/>
      <c r="G37" s="838"/>
      <c r="H37" s="838"/>
      <c r="I37" s="838"/>
      <c r="J37" s="838"/>
      <c r="K37" s="838"/>
      <c r="L37" s="838"/>
      <c r="M37" s="838"/>
      <c r="N37" s="843"/>
    </row>
    <row r="38" spans="1:14">
      <c r="A38" s="841"/>
      <c r="B38" s="842"/>
      <c r="C38" s="838"/>
      <c r="D38" s="838"/>
      <c r="E38" s="838"/>
      <c r="F38" s="838"/>
      <c r="G38" s="838"/>
      <c r="H38" s="838"/>
      <c r="I38" s="842" t="s">
        <v>65</v>
      </c>
      <c r="J38" s="838"/>
      <c r="K38" s="838"/>
      <c r="L38" s="838"/>
      <c r="M38" s="838"/>
      <c r="N38" s="843"/>
    </row>
    <row r="39" spans="1:14" ht="15" thickBot="1">
      <c r="A39" s="841"/>
      <c r="B39" s="842"/>
      <c r="C39" s="838"/>
      <c r="D39" s="838"/>
      <c r="E39" s="838"/>
      <c r="F39" s="838"/>
      <c r="G39" s="838"/>
      <c r="H39" s="844"/>
      <c r="I39" s="842"/>
      <c r="J39" s="1759" t="s">
        <v>898</v>
      </c>
      <c r="K39" s="1759"/>
      <c r="L39" s="1759"/>
      <c r="M39" s="1759"/>
      <c r="N39" s="843"/>
    </row>
    <row r="40" spans="1:14">
      <c r="A40" s="841"/>
      <c r="B40" s="838"/>
      <c r="C40" s="838"/>
      <c r="D40" s="838"/>
      <c r="E40" s="838"/>
      <c r="F40" s="838"/>
      <c r="G40" s="838"/>
      <c r="H40" s="838"/>
      <c r="I40" s="842"/>
      <c r="J40" s="1760" t="s">
        <v>1497</v>
      </c>
      <c r="K40" s="1760"/>
      <c r="L40" s="1760"/>
      <c r="M40" s="1760"/>
      <c r="N40" s="843"/>
    </row>
    <row r="41" spans="1:14" ht="15" thickBot="1">
      <c r="A41" s="817"/>
      <c r="B41" s="818"/>
      <c r="C41" s="818"/>
      <c r="D41" s="818"/>
      <c r="E41" s="818"/>
      <c r="F41" s="818"/>
      <c r="G41" s="818"/>
      <c r="H41" s="818"/>
      <c r="I41" s="818"/>
      <c r="J41" s="818"/>
      <c r="K41" s="818"/>
      <c r="L41" s="818"/>
      <c r="M41" s="818"/>
      <c r="N41" s="819"/>
    </row>
    <row r="42" spans="1:14">
      <c r="A42" s="845" t="s">
        <v>18</v>
      </c>
      <c r="B42" s="822"/>
      <c r="C42" s="822"/>
      <c r="D42" s="822"/>
      <c r="E42" s="822"/>
      <c r="F42" s="822"/>
      <c r="G42" s="822"/>
      <c r="H42" s="822"/>
      <c r="I42" s="822"/>
      <c r="J42" s="822"/>
      <c r="K42" s="822"/>
      <c r="L42" s="822"/>
      <c r="M42" s="822"/>
      <c r="N42" s="822"/>
    </row>
    <row r="43" spans="1:14">
      <c r="A43" s="1761" t="s">
        <v>19</v>
      </c>
      <c r="B43" s="1761"/>
      <c r="C43" s="1761"/>
      <c r="D43" s="1761"/>
      <c r="E43" s="1761"/>
      <c r="F43" s="1761"/>
      <c r="G43" s="1761"/>
      <c r="H43" s="1761"/>
      <c r="I43" s="1761"/>
      <c r="J43" s="1761"/>
      <c r="K43" s="1761"/>
      <c r="L43" s="1761"/>
      <c r="M43" s="1761"/>
      <c r="N43" s="1761"/>
    </row>
    <row r="44" spans="1:14">
      <c r="A44" s="1762" t="s">
        <v>367</v>
      </c>
      <c r="B44" s="1762"/>
      <c r="C44" s="1762"/>
      <c r="D44" s="1762"/>
      <c r="E44" s="1762"/>
      <c r="F44" s="1762"/>
      <c r="G44" s="1762"/>
      <c r="H44" s="1762"/>
      <c r="I44" s="1762"/>
      <c r="J44" s="1762"/>
      <c r="K44" s="1762"/>
      <c r="L44" s="1762"/>
      <c r="M44" s="1762"/>
      <c r="N44" s="1762"/>
    </row>
    <row r="45" spans="1:14">
      <c r="A45" s="822" t="s">
        <v>366</v>
      </c>
      <c r="B45" s="822"/>
      <c r="C45" s="822"/>
      <c r="D45" s="822"/>
      <c r="E45" s="822"/>
      <c r="F45" s="822"/>
      <c r="G45" s="822"/>
      <c r="H45" s="822"/>
      <c r="I45" s="822"/>
      <c r="J45" s="822"/>
      <c r="K45" s="822"/>
      <c r="L45" s="822"/>
      <c r="M45" s="822"/>
      <c r="N45" s="822"/>
    </row>
    <row r="46" spans="1:14" ht="15" thickBot="1">
      <c r="A46" s="822"/>
      <c r="B46" s="822"/>
      <c r="C46" s="822"/>
      <c r="D46" s="822"/>
      <c r="E46" s="822"/>
      <c r="F46" s="822"/>
      <c r="G46" s="822"/>
      <c r="H46" s="822"/>
      <c r="I46" s="822"/>
      <c r="J46" s="822"/>
      <c r="K46" s="822"/>
      <c r="L46" s="822"/>
      <c r="M46" s="822"/>
      <c r="N46" s="822"/>
    </row>
    <row r="47" spans="1:14" ht="15" thickBot="1">
      <c r="A47" s="809" t="s">
        <v>202</v>
      </c>
      <c r="B47" s="810"/>
      <c r="C47" s="810"/>
      <c r="D47" s="810"/>
      <c r="E47" s="811"/>
      <c r="F47" s="812" t="s">
        <v>1</v>
      </c>
      <c r="G47" s="813"/>
      <c r="H47" s="813"/>
      <c r="I47" s="813"/>
      <c r="J47" s="814"/>
      <c r="K47" s="815" t="s">
        <v>203</v>
      </c>
      <c r="L47" s="815"/>
      <c r="M47" s="816"/>
      <c r="N47" s="814"/>
    </row>
    <row r="48" spans="1:14" ht="15" thickBot="1">
      <c r="A48" s="817" t="s">
        <v>204</v>
      </c>
      <c r="B48" s="818"/>
      <c r="C48" s="818"/>
      <c r="D48" s="818"/>
      <c r="E48" s="819"/>
      <c r="F48" s="820" t="s">
        <v>2</v>
      </c>
      <c r="G48" s="816" t="s">
        <v>3</v>
      </c>
      <c r="H48" s="814"/>
      <c r="I48" s="816" t="s">
        <v>4</v>
      </c>
      <c r="J48" s="814"/>
      <c r="K48" s="816" t="s">
        <v>205</v>
      </c>
      <c r="L48" s="813"/>
      <c r="M48" s="813"/>
      <c r="N48" s="814"/>
    </row>
    <row r="49" spans="1:14" ht="15" thickBot="1">
      <c r="A49" s="1769" t="s">
        <v>128</v>
      </c>
      <c r="B49" s="1772" t="s">
        <v>6</v>
      </c>
      <c r="C49" s="1769" t="s">
        <v>7</v>
      </c>
      <c r="D49" s="1775" t="s">
        <v>28</v>
      </c>
      <c r="E49" s="1776"/>
      <c r="F49" s="1769" t="s">
        <v>8</v>
      </c>
      <c r="G49" s="821"/>
      <c r="H49" s="821"/>
      <c r="I49" s="821"/>
      <c r="J49" s="1779" t="s">
        <v>129</v>
      </c>
      <c r="K49" s="1779"/>
      <c r="L49" s="822"/>
      <c r="M49" s="822"/>
      <c r="N49" s="814"/>
    </row>
    <row r="50" spans="1:14" ht="15" thickBot="1">
      <c r="A50" s="1770"/>
      <c r="B50" s="1773"/>
      <c r="C50" s="1770"/>
      <c r="D50" s="1777"/>
      <c r="E50" s="1778"/>
      <c r="F50" s="1770"/>
      <c r="G50" s="1765" t="s">
        <v>130</v>
      </c>
      <c r="H50" s="1766"/>
      <c r="I50" s="1765" t="s">
        <v>30</v>
      </c>
      <c r="J50" s="1766"/>
      <c r="K50" s="1767" t="s">
        <v>31</v>
      </c>
      <c r="L50" s="1768"/>
      <c r="M50" s="1767" t="s">
        <v>32</v>
      </c>
      <c r="N50" s="1768"/>
    </row>
    <row r="51" spans="1:14" ht="15" thickBot="1">
      <c r="A51" s="1771"/>
      <c r="B51" s="1774"/>
      <c r="C51" s="1770"/>
      <c r="D51" s="1777"/>
      <c r="E51" s="1778"/>
      <c r="F51" s="1770"/>
      <c r="G51" s="846" t="s">
        <v>9</v>
      </c>
      <c r="H51" s="847" t="s">
        <v>10</v>
      </c>
      <c r="I51" s="847" t="s">
        <v>9</v>
      </c>
      <c r="J51" s="847" t="s">
        <v>10</v>
      </c>
      <c r="K51" s="823" t="s">
        <v>9</v>
      </c>
      <c r="L51" s="823" t="s">
        <v>10</v>
      </c>
      <c r="M51" s="823" t="s">
        <v>9</v>
      </c>
      <c r="N51" s="823" t="s">
        <v>10</v>
      </c>
    </row>
    <row r="52" spans="1:14" ht="15" thickBot="1">
      <c r="A52" s="823">
        <v>25</v>
      </c>
      <c r="B52" s="827" t="s">
        <v>231</v>
      </c>
      <c r="C52" s="826">
        <v>10</v>
      </c>
      <c r="D52" s="828">
        <v>20</v>
      </c>
      <c r="E52" s="828" t="s">
        <v>232</v>
      </c>
      <c r="F52" s="826">
        <f t="shared" ref="F52:F59" si="6">PRODUCT(D52,C52)</f>
        <v>200</v>
      </c>
      <c r="G52" s="823">
        <v>5</v>
      </c>
      <c r="H52" s="826">
        <f t="shared" ref="H52:H59" si="7">PRODUCT(G52,C52)</f>
        <v>50</v>
      </c>
      <c r="I52" s="823">
        <v>5</v>
      </c>
      <c r="J52" s="826">
        <f t="shared" ref="J52:J59" si="8">PRODUCT(I52,C52)</f>
        <v>50</v>
      </c>
      <c r="K52" s="823">
        <v>5</v>
      </c>
      <c r="L52" s="826">
        <f t="shared" ref="L52:L59" si="9">PRODUCT(K52,C52)</f>
        <v>50</v>
      </c>
      <c r="M52" s="823">
        <v>5</v>
      </c>
      <c r="N52" s="826">
        <f t="shared" ref="N52:N59" si="10">PRODUCT(M52,C52)</f>
        <v>50</v>
      </c>
    </row>
    <row r="53" spans="1:14" ht="15" thickBot="1">
      <c r="A53" s="823">
        <v>26</v>
      </c>
      <c r="B53" s="827" t="s">
        <v>233</v>
      </c>
      <c r="C53" s="826">
        <v>35</v>
      </c>
      <c r="D53" s="828">
        <v>16</v>
      </c>
      <c r="E53" s="828" t="s">
        <v>232</v>
      </c>
      <c r="F53" s="826">
        <f t="shared" si="6"/>
        <v>560</v>
      </c>
      <c r="G53" s="823">
        <v>4</v>
      </c>
      <c r="H53" s="826">
        <f t="shared" si="7"/>
        <v>140</v>
      </c>
      <c r="I53" s="823">
        <v>4</v>
      </c>
      <c r="J53" s="826">
        <f t="shared" si="8"/>
        <v>140</v>
      </c>
      <c r="K53" s="823">
        <v>4</v>
      </c>
      <c r="L53" s="826">
        <f t="shared" si="9"/>
        <v>140</v>
      </c>
      <c r="M53" s="823">
        <v>4</v>
      </c>
      <c r="N53" s="826">
        <f t="shared" si="10"/>
        <v>140</v>
      </c>
    </row>
    <row r="54" spans="1:14" ht="15" thickBot="1">
      <c r="A54" s="823">
        <v>27</v>
      </c>
      <c r="B54" s="827" t="s">
        <v>234</v>
      </c>
      <c r="C54" s="826">
        <v>35</v>
      </c>
      <c r="D54" s="828">
        <v>16</v>
      </c>
      <c r="E54" s="828" t="s">
        <v>232</v>
      </c>
      <c r="F54" s="826">
        <f t="shared" si="6"/>
        <v>560</v>
      </c>
      <c r="G54" s="823">
        <v>4</v>
      </c>
      <c r="H54" s="826">
        <f t="shared" si="7"/>
        <v>140</v>
      </c>
      <c r="I54" s="823">
        <v>4</v>
      </c>
      <c r="J54" s="826">
        <f t="shared" si="8"/>
        <v>140</v>
      </c>
      <c r="K54" s="823">
        <v>4</v>
      </c>
      <c r="L54" s="826">
        <f t="shared" si="9"/>
        <v>140</v>
      </c>
      <c r="M54" s="823">
        <v>4</v>
      </c>
      <c r="N54" s="826">
        <f t="shared" si="10"/>
        <v>140</v>
      </c>
    </row>
    <row r="55" spans="1:14" ht="15" thickBot="1">
      <c r="A55" s="823">
        <v>28</v>
      </c>
      <c r="B55" s="827" t="s">
        <v>235</v>
      </c>
      <c r="C55" s="826">
        <v>65</v>
      </c>
      <c r="D55" s="828">
        <v>16</v>
      </c>
      <c r="E55" s="828" t="s">
        <v>13</v>
      </c>
      <c r="F55" s="826">
        <f t="shared" si="6"/>
        <v>1040</v>
      </c>
      <c r="G55" s="823">
        <v>4</v>
      </c>
      <c r="H55" s="826">
        <f t="shared" si="7"/>
        <v>260</v>
      </c>
      <c r="I55" s="823">
        <v>4</v>
      </c>
      <c r="J55" s="826">
        <f t="shared" si="8"/>
        <v>260</v>
      </c>
      <c r="K55" s="823">
        <v>4</v>
      </c>
      <c r="L55" s="826">
        <f t="shared" si="9"/>
        <v>260</v>
      </c>
      <c r="M55" s="823">
        <v>4</v>
      </c>
      <c r="N55" s="826">
        <f t="shared" si="10"/>
        <v>260</v>
      </c>
    </row>
    <row r="56" spans="1:14" ht="15" thickBot="1">
      <c r="A56" s="829">
        <v>29</v>
      </c>
      <c r="B56" s="830" t="s">
        <v>236</v>
      </c>
      <c r="C56" s="831">
        <v>15</v>
      </c>
      <c r="D56" s="832">
        <v>32</v>
      </c>
      <c r="E56" s="832" t="s">
        <v>13</v>
      </c>
      <c r="F56" s="831">
        <f t="shared" si="6"/>
        <v>480</v>
      </c>
      <c r="G56" s="829">
        <v>8</v>
      </c>
      <c r="H56" s="831">
        <f t="shared" si="7"/>
        <v>120</v>
      </c>
      <c r="I56" s="829">
        <v>8</v>
      </c>
      <c r="J56" s="831">
        <f t="shared" si="8"/>
        <v>120</v>
      </c>
      <c r="K56" s="829">
        <v>8</v>
      </c>
      <c r="L56" s="831">
        <f t="shared" si="9"/>
        <v>120</v>
      </c>
      <c r="M56" s="829">
        <v>8</v>
      </c>
      <c r="N56" s="831">
        <f t="shared" si="10"/>
        <v>120</v>
      </c>
    </row>
    <row r="57" spans="1:14" ht="15" thickBot="1">
      <c r="A57" s="829">
        <v>30</v>
      </c>
      <c r="B57" s="830" t="s">
        <v>237</v>
      </c>
      <c r="C57" s="831">
        <v>1600</v>
      </c>
      <c r="D57" s="832">
        <v>12</v>
      </c>
      <c r="E57" s="832" t="s">
        <v>238</v>
      </c>
      <c r="F57" s="831">
        <f t="shared" si="6"/>
        <v>19200</v>
      </c>
      <c r="G57" s="829">
        <v>3</v>
      </c>
      <c r="H57" s="831">
        <f t="shared" si="7"/>
        <v>4800</v>
      </c>
      <c r="I57" s="829">
        <v>3</v>
      </c>
      <c r="J57" s="831">
        <f t="shared" si="8"/>
        <v>4800</v>
      </c>
      <c r="K57" s="829">
        <v>3</v>
      </c>
      <c r="L57" s="831">
        <f t="shared" si="9"/>
        <v>4800</v>
      </c>
      <c r="M57" s="829">
        <v>3</v>
      </c>
      <c r="N57" s="831">
        <f t="shared" si="10"/>
        <v>4800</v>
      </c>
    </row>
    <row r="58" spans="1:14" ht="15" thickBot="1">
      <c r="A58" s="829">
        <v>31</v>
      </c>
      <c r="B58" s="830" t="s">
        <v>239</v>
      </c>
      <c r="C58" s="831">
        <v>160</v>
      </c>
      <c r="D58" s="832">
        <v>24</v>
      </c>
      <c r="E58" s="832" t="s">
        <v>122</v>
      </c>
      <c r="F58" s="831">
        <f t="shared" si="6"/>
        <v>3840</v>
      </c>
      <c r="G58" s="829">
        <v>6</v>
      </c>
      <c r="H58" s="831">
        <f t="shared" si="7"/>
        <v>960</v>
      </c>
      <c r="I58" s="829">
        <v>6</v>
      </c>
      <c r="J58" s="831">
        <f t="shared" si="8"/>
        <v>960</v>
      </c>
      <c r="K58" s="829">
        <v>6</v>
      </c>
      <c r="L58" s="831">
        <f t="shared" si="9"/>
        <v>960</v>
      </c>
      <c r="M58" s="829">
        <v>6</v>
      </c>
      <c r="N58" s="831">
        <f t="shared" si="10"/>
        <v>960</v>
      </c>
    </row>
    <row r="59" spans="1:14" ht="14.25" customHeight="1" thickBot="1">
      <c r="A59" s="1763">
        <v>32</v>
      </c>
      <c r="B59" s="1780" t="s">
        <v>240</v>
      </c>
      <c r="C59" s="1757">
        <v>160</v>
      </c>
      <c r="D59" s="1763">
        <v>36</v>
      </c>
      <c r="E59" s="1763" t="s">
        <v>122</v>
      </c>
      <c r="F59" s="1757">
        <f t="shared" si="6"/>
        <v>5760</v>
      </c>
      <c r="G59" s="1763">
        <v>9</v>
      </c>
      <c r="H59" s="1757">
        <f t="shared" si="7"/>
        <v>1440</v>
      </c>
      <c r="I59" s="1763">
        <v>9</v>
      </c>
      <c r="J59" s="1757">
        <f t="shared" si="8"/>
        <v>1440</v>
      </c>
      <c r="K59" s="1763">
        <v>9</v>
      </c>
      <c r="L59" s="1757">
        <f t="shared" si="9"/>
        <v>1440</v>
      </c>
      <c r="M59" s="1763">
        <v>9</v>
      </c>
      <c r="N59" s="1757">
        <f t="shared" si="10"/>
        <v>1440</v>
      </c>
    </row>
    <row r="60" spans="1:14" ht="15" hidden="1" thickBot="1">
      <c r="A60" s="1764"/>
      <c r="B60" s="1781"/>
      <c r="C60" s="1758"/>
      <c r="D60" s="1764"/>
      <c r="E60" s="1764"/>
      <c r="F60" s="1758"/>
      <c r="G60" s="1764"/>
      <c r="H60" s="1758"/>
      <c r="I60" s="1764"/>
      <c r="J60" s="1758"/>
      <c r="K60" s="1764"/>
      <c r="L60" s="1758"/>
      <c r="M60" s="1764"/>
      <c r="N60" s="1758"/>
    </row>
    <row r="61" spans="1:14" ht="15" thickBot="1">
      <c r="A61" s="823">
        <v>33</v>
      </c>
      <c r="B61" s="827" t="s">
        <v>241</v>
      </c>
      <c r="C61" s="826">
        <v>215</v>
      </c>
      <c r="D61" s="828">
        <v>100</v>
      </c>
      <c r="E61" s="828" t="s">
        <v>242</v>
      </c>
      <c r="F61" s="826">
        <f t="shared" ref="F61:F70" si="11">PRODUCT(D61,C61)</f>
        <v>21500</v>
      </c>
      <c r="G61" s="823">
        <v>25</v>
      </c>
      <c r="H61" s="826">
        <f t="shared" ref="H61:H70" si="12">PRODUCT(G61,C61)</f>
        <v>5375</v>
      </c>
      <c r="I61" s="823">
        <v>25</v>
      </c>
      <c r="J61" s="826">
        <f t="shared" ref="J61:J70" si="13">PRODUCT(I61,C61)</f>
        <v>5375</v>
      </c>
      <c r="K61" s="823">
        <v>25</v>
      </c>
      <c r="L61" s="826">
        <f t="shared" ref="L61:L70" si="14">PRODUCT(K61,C61)</f>
        <v>5375</v>
      </c>
      <c r="M61" s="823">
        <v>25</v>
      </c>
      <c r="N61" s="826">
        <f t="shared" ref="N61:N70" si="15">PRODUCT(M61,C61)</f>
        <v>5375</v>
      </c>
    </row>
    <row r="62" spans="1:14" ht="15" thickBot="1">
      <c r="A62" s="823">
        <v>34</v>
      </c>
      <c r="B62" s="827" t="s">
        <v>243</v>
      </c>
      <c r="C62" s="826">
        <v>115</v>
      </c>
      <c r="D62" s="828">
        <v>96</v>
      </c>
      <c r="E62" s="828" t="s">
        <v>242</v>
      </c>
      <c r="F62" s="826">
        <f t="shared" si="11"/>
        <v>11040</v>
      </c>
      <c r="G62" s="823">
        <v>24</v>
      </c>
      <c r="H62" s="826">
        <f t="shared" si="12"/>
        <v>2760</v>
      </c>
      <c r="I62" s="823">
        <v>24</v>
      </c>
      <c r="J62" s="826">
        <f t="shared" si="13"/>
        <v>2760</v>
      </c>
      <c r="K62" s="823">
        <v>24</v>
      </c>
      <c r="L62" s="826">
        <f t="shared" si="14"/>
        <v>2760</v>
      </c>
      <c r="M62" s="823">
        <v>24</v>
      </c>
      <c r="N62" s="826">
        <f t="shared" si="15"/>
        <v>2760</v>
      </c>
    </row>
    <row r="63" spans="1:14" ht="15" thickBot="1">
      <c r="A63" s="823">
        <v>35</v>
      </c>
      <c r="B63" s="827" t="s">
        <v>244</v>
      </c>
      <c r="C63" s="826">
        <v>55</v>
      </c>
      <c r="D63" s="828">
        <v>120</v>
      </c>
      <c r="E63" s="828" t="s">
        <v>37</v>
      </c>
      <c r="F63" s="826">
        <f t="shared" si="11"/>
        <v>6600</v>
      </c>
      <c r="G63" s="823">
        <v>30</v>
      </c>
      <c r="H63" s="826">
        <f t="shared" si="12"/>
        <v>1650</v>
      </c>
      <c r="I63" s="823">
        <v>30</v>
      </c>
      <c r="J63" s="826">
        <f t="shared" si="13"/>
        <v>1650</v>
      </c>
      <c r="K63" s="823">
        <v>30</v>
      </c>
      <c r="L63" s="826">
        <f t="shared" si="14"/>
        <v>1650</v>
      </c>
      <c r="M63" s="823">
        <v>30</v>
      </c>
      <c r="N63" s="826">
        <f t="shared" si="15"/>
        <v>1650</v>
      </c>
    </row>
    <row r="64" spans="1:14" ht="15" thickBot="1">
      <c r="A64" s="823">
        <v>36</v>
      </c>
      <c r="B64" s="827" t="s">
        <v>245</v>
      </c>
      <c r="C64" s="826">
        <v>70</v>
      </c>
      <c r="D64" s="828">
        <v>72</v>
      </c>
      <c r="E64" s="828" t="s">
        <v>122</v>
      </c>
      <c r="F64" s="826">
        <f t="shared" si="11"/>
        <v>5040</v>
      </c>
      <c r="G64" s="823">
        <v>18</v>
      </c>
      <c r="H64" s="826">
        <f t="shared" si="12"/>
        <v>1260</v>
      </c>
      <c r="I64" s="823">
        <v>18</v>
      </c>
      <c r="J64" s="826">
        <f t="shared" si="13"/>
        <v>1260</v>
      </c>
      <c r="K64" s="823">
        <v>18</v>
      </c>
      <c r="L64" s="826">
        <f t="shared" si="14"/>
        <v>1260</v>
      </c>
      <c r="M64" s="823">
        <v>18</v>
      </c>
      <c r="N64" s="826">
        <f t="shared" si="15"/>
        <v>1260</v>
      </c>
    </row>
    <row r="65" spans="1:14" ht="15" thickBot="1">
      <c r="A65" s="823">
        <v>37</v>
      </c>
      <c r="B65" s="827" t="s">
        <v>246</v>
      </c>
      <c r="C65" s="826">
        <v>120</v>
      </c>
      <c r="D65" s="828">
        <v>96</v>
      </c>
      <c r="E65" s="828" t="s">
        <v>122</v>
      </c>
      <c r="F65" s="826">
        <f t="shared" si="11"/>
        <v>11520</v>
      </c>
      <c r="G65" s="823">
        <v>24</v>
      </c>
      <c r="H65" s="826">
        <f t="shared" si="12"/>
        <v>2880</v>
      </c>
      <c r="I65" s="823">
        <v>24</v>
      </c>
      <c r="J65" s="826">
        <f t="shared" si="13"/>
        <v>2880</v>
      </c>
      <c r="K65" s="823">
        <v>24</v>
      </c>
      <c r="L65" s="826">
        <f t="shared" si="14"/>
        <v>2880</v>
      </c>
      <c r="M65" s="823">
        <v>24</v>
      </c>
      <c r="N65" s="826">
        <f t="shared" si="15"/>
        <v>2880</v>
      </c>
    </row>
    <row r="66" spans="1:14" ht="15" thickBot="1">
      <c r="A66" s="829">
        <v>38</v>
      </c>
      <c r="B66" s="830" t="s">
        <v>247</v>
      </c>
      <c r="C66" s="831">
        <v>150</v>
      </c>
      <c r="D66" s="832">
        <v>64</v>
      </c>
      <c r="E66" s="832" t="s">
        <v>37</v>
      </c>
      <c r="F66" s="831">
        <f t="shared" si="11"/>
        <v>9600</v>
      </c>
      <c r="G66" s="829">
        <v>16</v>
      </c>
      <c r="H66" s="831">
        <f t="shared" si="12"/>
        <v>2400</v>
      </c>
      <c r="I66" s="829">
        <v>16</v>
      </c>
      <c r="J66" s="831">
        <f t="shared" si="13"/>
        <v>2400</v>
      </c>
      <c r="K66" s="829">
        <v>16</v>
      </c>
      <c r="L66" s="831">
        <f t="shared" si="14"/>
        <v>2400</v>
      </c>
      <c r="M66" s="829">
        <v>16</v>
      </c>
      <c r="N66" s="831">
        <f t="shared" si="15"/>
        <v>2400</v>
      </c>
    </row>
    <row r="67" spans="1:14" ht="15" thickBot="1">
      <c r="A67" s="829">
        <v>39</v>
      </c>
      <c r="B67" s="830" t="s">
        <v>248</v>
      </c>
      <c r="C67" s="831">
        <v>310</v>
      </c>
      <c r="D67" s="832">
        <v>12</v>
      </c>
      <c r="E67" s="832" t="s">
        <v>13</v>
      </c>
      <c r="F67" s="831">
        <f t="shared" si="11"/>
        <v>3720</v>
      </c>
      <c r="G67" s="829">
        <v>3</v>
      </c>
      <c r="H67" s="831">
        <f t="shared" si="12"/>
        <v>930</v>
      </c>
      <c r="I67" s="829">
        <v>3</v>
      </c>
      <c r="J67" s="831">
        <f t="shared" si="13"/>
        <v>930</v>
      </c>
      <c r="K67" s="829">
        <v>3</v>
      </c>
      <c r="L67" s="831">
        <f t="shared" si="14"/>
        <v>930</v>
      </c>
      <c r="M67" s="829">
        <v>3</v>
      </c>
      <c r="N67" s="831">
        <f t="shared" si="15"/>
        <v>930</v>
      </c>
    </row>
    <row r="68" spans="1:14" ht="15" thickBot="1">
      <c r="A68" s="829">
        <v>40</v>
      </c>
      <c r="B68" s="848" t="s">
        <v>249</v>
      </c>
      <c r="C68" s="831">
        <v>75</v>
      </c>
      <c r="D68" s="832">
        <v>36</v>
      </c>
      <c r="E68" s="832" t="s">
        <v>250</v>
      </c>
      <c r="F68" s="831">
        <f t="shared" si="11"/>
        <v>2700</v>
      </c>
      <c r="G68" s="829">
        <v>9</v>
      </c>
      <c r="H68" s="831">
        <f t="shared" si="12"/>
        <v>675</v>
      </c>
      <c r="I68" s="829">
        <v>9</v>
      </c>
      <c r="J68" s="831">
        <f t="shared" si="13"/>
        <v>675</v>
      </c>
      <c r="K68" s="829">
        <v>9</v>
      </c>
      <c r="L68" s="831">
        <f t="shared" si="14"/>
        <v>675</v>
      </c>
      <c r="M68" s="829">
        <v>9</v>
      </c>
      <c r="N68" s="831">
        <f t="shared" si="15"/>
        <v>675</v>
      </c>
    </row>
    <row r="69" spans="1:14" ht="15" thickBot="1">
      <c r="A69" s="829">
        <v>41</v>
      </c>
      <c r="B69" s="848" t="s">
        <v>251</v>
      </c>
      <c r="C69" s="831">
        <v>77</v>
      </c>
      <c r="D69" s="832">
        <v>36</v>
      </c>
      <c r="E69" s="832" t="s">
        <v>37</v>
      </c>
      <c r="F69" s="831">
        <f t="shared" si="11"/>
        <v>2772</v>
      </c>
      <c r="G69" s="829">
        <v>9</v>
      </c>
      <c r="H69" s="831">
        <f t="shared" si="12"/>
        <v>693</v>
      </c>
      <c r="I69" s="829">
        <v>9</v>
      </c>
      <c r="J69" s="831">
        <f t="shared" si="13"/>
        <v>693</v>
      </c>
      <c r="K69" s="829">
        <v>9</v>
      </c>
      <c r="L69" s="831">
        <f t="shared" si="14"/>
        <v>693</v>
      </c>
      <c r="M69" s="829">
        <v>9</v>
      </c>
      <c r="N69" s="831">
        <f t="shared" si="15"/>
        <v>693</v>
      </c>
    </row>
    <row r="70" spans="1:14" ht="15" thickBot="1">
      <c r="A70" s="829">
        <v>42</v>
      </c>
      <c r="B70" s="848" t="s">
        <v>252</v>
      </c>
      <c r="C70" s="831">
        <v>47</v>
      </c>
      <c r="D70" s="832">
        <v>36</v>
      </c>
      <c r="E70" s="832" t="s">
        <v>37</v>
      </c>
      <c r="F70" s="831">
        <f t="shared" si="11"/>
        <v>1692</v>
      </c>
      <c r="G70" s="829">
        <v>9</v>
      </c>
      <c r="H70" s="831">
        <f t="shared" si="12"/>
        <v>423</v>
      </c>
      <c r="I70" s="829">
        <v>9</v>
      </c>
      <c r="J70" s="831">
        <f t="shared" si="13"/>
        <v>423</v>
      </c>
      <c r="K70" s="829">
        <v>9</v>
      </c>
      <c r="L70" s="831">
        <f t="shared" si="14"/>
        <v>423</v>
      </c>
      <c r="M70" s="829">
        <v>9</v>
      </c>
      <c r="N70" s="831">
        <f t="shared" si="15"/>
        <v>423</v>
      </c>
    </row>
    <row r="71" spans="1:14">
      <c r="A71" s="864"/>
      <c r="B71" s="865"/>
      <c r="C71" s="831"/>
      <c r="D71" s="832"/>
      <c r="E71" s="866"/>
      <c r="F71" s="867">
        <f>SUM(F52:F70)</f>
        <v>107824</v>
      </c>
      <c r="G71" s="829"/>
      <c r="H71" s="867">
        <f>SUM(H52:H70)</f>
        <v>26956</v>
      </c>
      <c r="I71" s="868"/>
      <c r="J71" s="867">
        <f>SUM(J52:J70)</f>
        <v>26956</v>
      </c>
      <c r="K71" s="868"/>
      <c r="L71" s="867">
        <f>SUM(L52:L70)</f>
        <v>26956</v>
      </c>
      <c r="M71" s="868"/>
      <c r="N71" s="867">
        <f>SUM(N52:N70)</f>
        <v>26956</v>
      </c>
    </row>
    <row r="72" spans="1:14" s="1" customFormat="1">
      <c r="A72" s="833"/>
      <c r="B72" s="873" t="s">
        <v>200</v>
      </c>
      <c r="C72" s="869"/>
      <c r="D72" s="870"/>
      <c r="E72" s="834"/>
      <c r="F72" s="835">
        <v>64976</v>
      </c>
      <c r="G72" s="836"/>
      <c r="H72" s="835">
        <v>16244</v>
      </c>
      <c r="I72" s="833"/>
      <c r="J72" s="835">
        <v>16244</v>
      </c>
      <c r="K72" s="834"/>
      <c r="L72" s="871">
        <v>16244</v>
      </c>
      <c r="M72" s="872"/>
      <c r="N72" s="871">
        <v>16244</v>
      </c>
    </row>
    <row r="73" spans="1:14" s="1" customFormat="1">
      <c r="A73" s="833"/>
      <c r="B73" s="873" t="s">
        <v>16</v>
      </c>
      <c r="C73" s="869"/>
      <c r="D73" s="870"/>
      <c r="E73" s="834"/>
      <c r="F73" s="871">
        <f>SUM(F71:F72)</f>
        <v>172800</v>
      </c>
      <c r="G73" s="836"/>
      <c r="H73" s="871">
        <f>SUM(H71:H72)</f>
        <v>43200</v>
      </c>
      <c r="I73" s="872"/>
      <c r="J73" s="871">
        <f>SUM(J71:J72)</f>
        <v>43200</v>
      </c>
      <c r="K73" s="872"/>
      <c r="L73" s="871">
        <f>SUM(L71:L72)</f>
        <v>43200</v>
      </c>
      <c r="M73" s="872"/>
      <c r="N73" s="871">
        <f>SUM(N71:N72)</f>
        <v>43200</v>
      </c>
    </row>
    <row r="74" spans="1:14" s="1" customFormat="1">
      <c r="A74" s="857"/>
      <c r="B74" s="858"/>
      <c r="C74" s="859"/>
      <c r="D74" s="860"/>
      <c r="E74" s="838"/>
      <c r="F74" s="861"/>
      <c r="G74" s="840"/>
      <c r="H74" s="861"/>
      <c r="I74" s="862"/>
      <c r="J74" s="861"/>
      <c r="K74" s="862"/>
      <c r="L74" s="861"/>
      <c r="M74" s="862"/>
      <c r="N74" s="863"/>
    </row>
    <row r="75" spans="1:14">
      <c r="A75" s="841"/>
      <c r="B75" s="842" t="s">
        <v>148</v>
      </c>
      <c r="C75" s="838"/>
      <c r="D75" s="838"/>
      <c r="E75" s="838"/>
      <c r="F75" s="838"/>
      <c r="G75" s="838"/>
      <c r="H75" s="838"/>
      <c r="I75" s="838"/>
      <c r="J75" s="838"/>
      <c r="K75" s="838"/>
      <c r="L75" s="838"/>
      <c r="M75" s="838"/>
      <c r="N75" s="843"/>
    </row>
    <row r="76" spans="1:14">
      <c r="A76" s="841"/>
      <c r="B76" s="842"/>
      <c r="C76" s="838"/>
      <c r="D76" s="838"/>
      <c r="E76" s="838"/>
      <c r="F76" s="838"/>
      <c r="G76" s="838"/>
      <c r="H76" s="838"/>
      <c r="I76" s="842" t="s">
        <v>65</v>
      </c>
      <c r="J76" s="838"/>
      <c r="K76" s="838"/>
      <c r="L76" s="838"/>
      <c r="M76" s="838"/>
      <c r="N76" s="843"/>
    </row>
    <row r="77" spans="1:14" ht="15" thickBot="1">
      <c r="A77" s="841"/>
      <c r="B77" s="842"/>
      <c r="C77" s="838"/>
      <c r="D77" s="838"/>
      <c r="E77" s="838"/>
      <c r="F77" s="838"/>
      <c r="G77" s="838"/>
      <c r="H77" s="838"/>
      <c r="I77" s="842"/>
      <c r="J77" s="1759" t="s">
        <v>898</v>
      </c>
      <c r="K77" s="1759"/>
      <c r="L77" s="1759"/>
      <c r="M77" s="1759"/>
      <c r="N77" s="843"/>
    </row>
    <row r="78" spans="1:14">
      <c r="A78" s="841"/>
      <c r="B78" s="838"/>
      <c r="C78" s="838"/>
      <c r="D78" s="838"/>
      <c r="E78" s="838"/>
      <c r="F78" s="838"/>
      <c r="G78" s="838"/>
      <c r="H78" s="838"/>
      <c r="I78" s="842"/>
      <c r="J78" s="1760" t="s">
        <v>1497</v>
      </c>
      <c r="K78" s="1760"/>
      <c r="L78" s="1760"/>
      <c r="M78" s="1760"/>
      <c r="N78" s="843"/>
    </row>
    <row r="79" spans="1:14" ht="15" thickBot="1">
      <c r="A79" s="817"/>
      <c r="B79" s="818"/>
      <c r="C79" s="818"/>
      <c r="D79" s="818"/>
      <c r="E79" s="818"/>
      <c r="F79" s="818"/>
      <c r="G79" s="818"/>
      <c r="H79" s="818"/>
      <c r="I79" s="818"/>
      <c r="J79" s="818"/>
      <c r="K79" s="818"/>
      <c r="L79" s="818"/>
      <c r="M79" s="818"/>
      <c r="N79" s="819"/>
    </row>
    <row r="80" spans="1:14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</row>
  </sheetData>
  <mergeCells count="42">
    <mergeCell ref="A8:A10"/>
    <mergeCell ref="B8:B10"/>
    <mergeCell ref="C8:C10"/>
    <mergeCell ref="D8:E10"/>
    <mergeCell ref="F8:F10"/>
    <mergeCell ref="G2:I2"/>
    <mergeCell ref="G3:I3"/>
    <mergeCell ref="J8:K8"/>
    <mergeCell ref="G9:H9"/>
    <mergeCell ref="I9:J9"/>
    <mergeCell ref="K9:L9"/>
    <mergeCell ref="M9:N9"/>
    <mergeCell ref="F59:F60"/>
    <mergeCell ref="J39:M39"/>
    <mergeCell ref="J40:M40"/>
    <mergeCell ref="A49:A51"/>
    <mergeCell ref="B49:B51"/>
    <mergeCell ref="C49:C51"/>
    <mergeCell ref="D49:E51"/>
    <mergeCell ref="F49:F51"/>
    <mergeCell ref="J49:K49"/>
    <mergeCell ref="A59:A60"/>
    <mergeCell ref="B59:B60"/>
    <mergeCell ref="C59:C60"/>
    <mergeCell ref="D59:D60"/>
    <mergeCell ref="E59:E60"/>
    <mergeCell ref="M59:M60"/>
    <mergeCell ref="N59:N60"/>
    <mergeCell ref="J77:M77"/>
    <mergeCell ref="J78:M78"/>
    <mergeCell ref="A43:N43"/>
    <mergeCell ref="A44:N44"/>
    <mergeCell ref="G59:G60"/>
    <mergeCell ref="H59:H60"/>
    <mergeCell ref="I59:I60"/>
    <mergeCell ref="J59:J60"/>
    <mergeCell ref="K59:K60"/>
    <mergeCell ref="L59:L60"/>
    <mergeCell ref="G50:H50"/>
    <mergeCell ref="I50:J50"/>
    <mergeCell ref="K50:L50"/>
    <mergeCell ref="M50:N50"/>
  </mergeCells>
  <pageMargins left="0.7" right="0.7" top="0.75" bottom="0.75" header="0.3" footer="0.3"/>
  <pageSetup paperSize="5" scale="80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MBO</vt:lpstr>
      <vt:lpstr>MCR</vt:lpstr>
      <vt:lpstr>MTO</vt:lpstr>
      <vt:lpstr>BPLO</vt:lpstr>
      <vt:lpstr>PESO</vt:lpstr>
      <vt:lpstr>GIST</vt:lpstr>
      <vt:lpstr>SBO</vt:lpstr>
      <vt:lpstr>AGRI</vt:lpstr>
      <vt:lpstr>MARKET</vt:lpstr>
      <vt:lpstr>ENGINEERING</vt:lpstr>
      <vt:lpstr>HRMO</vt:lpstr>
      <vt:lpstr>OSCA</vt:lpstr>
      <vt:lpstr>ACCOUNTING</vt:lpstr>
      <vt:lpstr>MHO</vt:lpstr>
      <vt:lpstr>MENRO</vt:lpstr>
      <vt:lpstr>MO</vt:lpstr>
      <vt:lpstr>MSWDO</vt:lpstr>
      <vt:lpstr>MDRRMO</vt:lpstr>
      <vt:lpstr>ASSESSOR</vt:lpstr>
      <vt:lpstr>MPDO</vt:lpstr>
      <vt:lpstr>GSO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Tamits</dc:creator>
  <cp:lastModifiedBy>Windows User</cp:lastModifiedBy>
  <cp:lastPrinted>2017-04-01T05:51:26Z</cp:lastPrinted>
  <dcterms:created xsi:type="dcterms:W3CDTF">2017-02-22T00:14:35Z</dcterms:created>
  <dcterms:modified xsi:type="dcterms:W3CDTF">2018-03-05T02:55:24Z</dcterms:modified>
</cp:coreProperties>
</file>