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ACO Files\Working Papers 2017\Schedules 2017\DILG 2017\3rd quarter\For sending to DILG\"/>
    </mc:Choice>
  </mc:AlternateContent>
  <bookViews>
    <workbookView xWindow="0" yWindow="0" windowWidth="28800" windowHeight="12435"/>
  </bookViews>
  <sheets>
    <sheet name="Conso3rdQtr2017DILG" sheetId="4" r:id="rId1"/>
  </sheets>
  <definedNames>
    <definedName name="_xlnm._FilterDatabase" localSheetId="0" hidden="1">Conso3rdQtr2017DILG!$A$8:$W$263</definedName>
    <definedName name="_xlnm.Print_Area" localSheetId="0">Conso3rdQtr2017DILG!$A$1:$V$269</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63" i="4" l="1"/>
  <c r="D263" i="4"/>
  <c r="W262" i="4"/>
  <c r="V261" i="4"/>
  <c r="U261" i="4"/>
  <c r="T261" i="4"/>
  <c r="S261" i="4"/>
  <c r="R261" i="4"/>
  <c r="M261" i="4"/>
  <c r="L261" i="4"/>
  <c r="J261" i="4"/>
  <c r="I261" i="4"/>
  <c r="H261" i="4"/>
  <c r="W260" i="4"/>
  <c r="Q259" i="4"/>
  <c r="Q261" i="4" s="1"/>
  <c r="K259" i="4"/>
  <c r="N259" i="4" s="1"/>
  <c r="W259" i="4" s="1"/>
  <c r="N258" i="4"/>
  <c r="W258" i="4" s="1"/>
  <c r="K258" i="4"/>
  <c r="W257" i="4"/>
  <c r="K257" i="4"/>
  <c r="N257" i="4" s="1"/>
  <c r="N256" i="4"/>
  <c r="W256" i="4" s="1"/>
  <c r="K256" i="4"/>
  <c r="K261" i="4" s="1"/>
  <c r="V254" i="4"/>
  <c r="U254" i="4"/>
  <c r="T254" i="4"/>
  <c r="S254" i="4"/>
  <c r="R254" i="4"/>
  <c r="Q254" i="4"/>
  <c r="M254" i="4"/>
  <c r="L254" i="4"/>
  <c r="J254" i="4"/>
  <c r="I254" i="4"/>
  <c r="H254" i="4"/>
  <c r="G254" i="4"/>
  <c r="E254" i="4"/>
  <c r="W253" i="4"/>
  <c r="W252" i="4"/>
  <c r="K252" i="4"/>
  <c r="N252" i="4" s="1"/>
  <c r="N251" i="4"/>
  <c r="W251" i="4" s="1"/>
  <c r="K251" i="4"/>
  <c r="W250" i="4"/>
  <c r="K250" i="4"/>
  <c r="N250" i="4" s="1"/>
  <c r="N249" i="4"/>
  <c r="W249" i="4" s="1"/>
  <c r="K249" i="4"/>
  <c r="W248" i="4"/>
  <c r="K248" i="4"/>
  <c r="N248" i="4" s="1"/>
  <c r="N247" i="4"/>
  <c r="W247" i="4" s="1"/>
  <c r="K247" i="4"/>
  <c r="W246" i="4"/>
  <c r="K246" i="4"/>
  <c r="N246" i="4" s="1"/>
  <c r="N245" i="4"/>
  <c r="K245" i="4"/>
  <c r="W244" i="4"/>
  <c r="V243" i="4"/>
  <c r="U243" i="4"/>
  <c r="T243" i="4"/>
  <c r="S243" i="4"/>
  <c r="R243" i="4"/>
  <c r="Q243" i="4"/>
  <c r="M243" i="4"/>
  <c r="L243" i="4"/>
  <c r="J243" i="4"/>
  <c r="I243" i="4"/>
  <c r="H243" i="4"/>
  <c r="G243" i="4"/>
  <c r="G261" i="4" s="1"/>
  <c r="F243" i="4"/>
  <c r="F254" i="4" s="1"/>
  <c r="E243" i="4"/>
  <c r="W242" i="4"/>
  <c r="N242" i="4"/>
  <c r="W241" i="4"/>
  <c r="K241" i="4"/>
  <c r="N241" i="4" s="1"/>
  <c r="N240" i="4"/>
  <c r="W240" i="4" s="1"/>
  <c r="K240" i="4"/>
  <c r="W239" i="4"/>
  <c r="K239" i="4"/>
  <c r="N239" i="4" s="1"/>
  <c r="N238" i="4"/>
  <c r="W238" i="4" s="1"/>
  <c r="K238" i="4"/>
  <c r="W237" i="4"/>
  <c r="K237" i="4"/>
  <c r="N237" i="4" s="1"/>
  <c r="N236" i="4"/>
  <c r="W236" i="4" s="1"/>
  <c r="K236" i="4"/>
  <c r="W235" i="4"/>
  <c r="K235" i="4"/>
  <c r="N235" i="4" s="1"/>
  <c r="N234" i="4"/>
  <c r="W234" i="4" s="1"/>
  <c r="K234" i="4"/>
  <c r="W233" i="4"/>
  <c r="K233" i="4"/>
  <c r="N233" i="4" s="1"/>
  <c r="N232" i="4"/>
  <c r="W232" i="4" s="1"/>
  <c r="K232" i="4"/>
  <c r="W231" i="4"/>
  <c r="K231" i="4"/>
  <c r="N231" i="4" s="1"/>
  <c r="N230" i="4"/>
  <c r="W230" i="4" s="1"/>
  <c r="K230" i="4"/>
  <c r="W229" i="4"/>
  <c r="K229" i="4"/>
  <c r="N229" i="4" s="1"/>
  <c r="N228" i="4"/>
  <c r="W228" i="4" s="1"/>
  <c r="K228" i="4"/>
  <c r="W227" i="4"/>
  <c r="K227" i="4"/>
  <c r="N227" i="4" s="1"/>
  <c r="N226" i="4"/>
  <c r="W226" i="4" s="1"/>
  <c r="K226" i="4"/>
  <c r="W225" i="4"/>
  <c r="K225" i="4"/>
  <c r="N225" i="4" s="1"/>
  <c r="H225" i="4"/>
  <c r="K224" i="4"/>
  <c r="N224" i="4" s="1"/>
  <c r="W224" i="4" s="1"/>
  <c r="H224" i="4"/>
  <c r="W223" i="4"/>
  <c r="K223" i="4"/>
  <c r="N223" i="4" s="1"/>
  <c r="H223" i="4"/>
  <c r="K222" i="4"/>
  <c r="N222" i="4" s="1"/>
  <c r="W222" i="4" s="1"/>
  <c r="H222" i="4"/>
  <c r="W221" i="4"/>
  <c r="K221" i="4"/>
  <c r="N221" i="4" s="1"/>
  <c r="H221" i="4"/>
  <c r="K220" i="4"/>
  <c r="N220" i="4" s="1"/>
  <c r="W220" i="4" s="1"/>
  <c r="H220" i="4"/>
  <c r="W219" i="4"/>
  <c r="K219" i="4"/>
  <c r="N219" i="4" s="1"/>
  <c r="H219" i="4"/>
  <c r="K218" i="4"/>
  <c r="N218" i="4" s="1"/>
  <c r="W218" i="4" s="1"/>
  <c r="H218" i="4"/>
  <c r="W217" i="4"/>
  <c r="K217" i="4"/>
  <c r="N217" i="4" s="1"/>
  <c r="H217" i="4"/>
  <c r="K216" i="4"/>
  <c r="H216" i="4"/>
  <c r="W215" i="4"/>
  <c r="V214" i="4"/>
  <c r="V263" i="4" s="1"/>
  <c r="U214" i="4"/>
  <c r="T214" i="4"/>
  <c r="S214" i="4"/>
  <c r="R214" i="4"/>
  <c r="R263" i="4" s="1"/>
  <c r="Q214" i="4"/>
  <c r="M214" i="4"/>
  <c r="L214" i="4"/>
  <c r="J214" i="4"/>
  <c r="J263" i="4" s="1"/>
  <c r="I214" i="4"/>
  <c r="G214" i="4"/>
  <c r="F214" i="4"/>
  <c r="F263" i="4" s="1"/>
  <c r="E214" i="4"/>
  <c r="W213" i="4"/>
  <c r="N212" i="4"/>
  <c r="W212" i="4" s="1"/>
  <c r="K212" i="4"/>
  <c r="K211" i="4"/>
  <c r="N211" i="4" s="1"/>
  <c r="W211" i="4" s="1"/>
  <c r="N210" i="4"/>
  <c r="W210" i="4" s="1"/>
  <c r="K210" i="4"/>
  <c r="K209" i="4"/>
  <c r="N209" i="4" s="1"/>
  <c r="W209" i="4" s="1"/>
  <c r="N208" i="4"/>
  <c r="W208" i="4" s="1"/>
  <c r="K208" i="4"/>
  <c r="K207" i="4"/>
  <c r="N207" i="4" s="1"/>
  <c r="W207" i="4" s="1"/>
  <c r="H206" i="4"/>
  <c r="K206" i="4" s="1"/>
  <c r="N206" i="4" s="1"/>
  <c r="W206" i="4" s="1"/>
  <c r="H205" i="4"/>
  <c r="K205" i="4" s="1"/>
  <c r="N205" i="4" s="1"/>
  <c r="W205" i="4" s="1"/>
  <c r="H204" i="4"/>
  <c r="K204" i="4" s="1"/>
  <c r="W203" i="4"/>
  <c r="V202" i="4"/>
  <c r="U202" i="4"/>
  <c r="U263" i="4" s="1"/>
  <c r="T202" i="4"/>
  <c r="S202" i="4"/>
  <c r="S263" i="4" s="1"/>
  <c r="R202" i="4"/>
  <c r="M202" i="4"/>
  <c r="M263" i="4" s="1"/>
  <c r="L202" i="4"/>
  <c r="J202" i="4"/>
  <c r="I202" i="4"/>
  <c r="I263" i="4" s="1"/>
  <c r="G202" i="4"/>
  <c r="G263" i="4" s="1"/>
  <c r="F202" i="4"/>
  <c r="D202" i="4"/>
  <c r="C202" i="4"/>
  <c r="C263" i="4" s="1"/>
  <c r="W201" i="4"/>
  <c r="W200" i="4"/>
  <c r="N200" i="4"/>
  <c r="Q200" i="4" s="1"/>
  <c r="K200" i="4"/>
  <c r="N199" i="4"/>
  <c r="K199" i="4"/>
  <c r="W198" i="4"/>
  <c r="N198" i="4"/>
  <c r="Q198" i="4" s="1"/>
  <c r="K198" i="4"/>
  <c r="N197" i="4"/>
  <c r="K197" i="4"/>
  <c r="W196" i="4"/>
  <c r="N196" i="4"/>
  <c r="Q196" i="4" s="1"/>
  <c r="K196" i="4"/>
  <c r="N195" i="4"/>
  <c r="K195" i="4"/>
  <c r="W194" i="4"/>
  <c r="K194" i="4"/>
  <c r="N194" i="4" s="1"/>
  <c r="N193" i="4"/>
  <c r="W193" i="4" s="1"/>
  <c r="K193" i="4"/>
  <c r="W192" i="4"/>
  <c r="K192" i="4"/>
  <c r="N192" i="4" s="1"/>
  <c r="N191" i="4"/>
  <c r="W191" i="4" s="1"/>
  <c r="K191" i="4"/>
  <c r="W190" i="4"/>
  <c r="K190" i="4"/>
  <c r="N190" i="4" s="1"/>
  <c r="W189" i="4"/>
  <c r="N189" i="4"/>
  <c r="Q189" i="4" s="1"/>
  <c r="K189" i="4"/>
  <c r="N188" i="4"/>
  <c r="Q188" i="4" s="1"/>
  <c r="K188" i="4"/>
  <c r="W187" i="4"/>
  <c r="N187" i="4"/>
  <c r="Q187" i="4" s="1"/>
  <c r="K187" i="4"/>
  <c r="N186" i="4"/>
  <c r="Q186" i="4" s="1"/>
  <c r="K186" i="4"/>
  <c r="W185" i="4"/>
  <c r="N185" i="4"/>
  <c r="Q185" i="4" s="1"/>
  <c r="K185" i="4"/>
  <c r="N184" i="4"/>
  <c r="Q184" i="4" s="1"/>
  <c r="K184" i="4"/>
  <c r="W183" i="4"/>
  <c r="K183" i="4"/>
  <c r="N183" i="4" s="1"/>
  <c r="N182" i="4"/>
  <c r="W182" i="4" s="1"/>
  <c r="K182" i="4"/>
  <c r="W181" i="4"/>
  <c r="K181" i="4"/>
  <c r="N181" i="4" s="1"/>
  <c r="N180" i="4"/>
  <c r="W180" i="4" s="1"/>
  <c r="K180" i="4"/>
  <c r="W179" i="4"/>
  <c r="K179" i="4"/>
  <c r="N179" i="4" s="1"/>
  <c r="N178" i="4"/>
  <c r="W178" i="4" s="1"/>
  <c r="K178" i="4"/>
  <c r="W177" i="4"/>
  <c r="N177" i="4"/>
  <c r="Q177" i="4" s="1"/>
  <c r="K177" i="4"/>
  <c r="N176" i="4"/>
  <c r="Q176" i="4" s="1"/>
  <c r="K176" i="4"/>
  <c r="W175" i="4"/>
  <c r="K175" i="4"/>
  <c r="N175" i="4" s="1"/>
  <c r="N174" i="4"/>
  <c r="W174" i="4" s="1"/>
  <c r="K174" i="4"/>
  <c r="W173" i="4"/>
  <c r="K173" i="4"/>
  <c r="N173" i="4" s="1"/>
  <c r="Q172" i="4"/>
  <c r="K172" i="4"/>
  <c r="N172" i="4" s="1"/>
  <c r="W172" i="4" s="1"/>
  <c r="N171" i="4"/>
  <c r="W171" i="4" s="1"/>
  <c r="K171" i="4"/>
  <c r="W170" i="4"/>
  <c r="K170" i="4"/>
  <c r="N170" i="4" s="1"/>
  <c r="N169" i="4"/>
  <c r="W169" i="4" s="1"/>
  <c r="K169" i="4"/>
  <c r="W168" i="4"/>
  <c r="K168" i="4"/>
  <c r="N168" i="4" s="1"/>
  <c r="N167" i="4"/>
  <c r="W167" i="4" s="1"/>
  <c r="K167" i="4"/>
  <c r="W166" i="4"/>
  <c r="K166" i="4"/>
  <c r="N166" i="4" s="1"/>
  <c r="N165" i="4"/>
  <c r="W165" i="4" s="1"/>
  <c r="K165" i="4"/>
  <c r="W164" i="4"/>
  <c r="K164" i="4"/>
  <c r="N164" i="4" s="1"/>
  <c r="N163" i="4"/>
  <c r="W163" i="4" s="1"/>
  <c r="K163" i="4"/>
  <c r="W162" i="4"/>
  <c r="K162" i="4"/>
  <c r="N162" i="4" s="1"/>
  <c r="N161" i="4"/>
  <c r="W161" i="4" s="1"/>
  <c r="K161" i="4"/>
  <c r="W160" i="4"/>
  <c r="K160" i="4"/>
  <c r="N160" i="4" s="1"/>
  <c r="N159" i="4"/>
  <c r="W159" i="4" s="1"/>
  <c r="K159" i="4"/>
  <c r="W158" i="4"/>
  <c r="K158" i="4"/>
  <c r="N158" i="4" s="1"/>
  <c r="N157" i="4"/>
  <c r="W157" i="4" s="1"/>
  <c r="K157" i="4"/>
  <c r="W156" i="4"/>
  <c r="K156" i="4"/>
  <c r="N156" i="4" s="1"/>
  <c r="N155" i="4"/>
  <c r="W155" i="4" s="1"/>
  <c r="K155" i="4"/>
  <c r="W154" i="4"/>
  <c r="K154" i="4"/>
  <c r="N154" i="4" s="1"/>
  <c r="N153" i="4"/>
  <c r="W153" i="4" s="1"/>
  <c r="K153" i="4"/>
  <c r="W152" i="4"/>
  <c r="K152" i="4"/>
  <c r="N152" i="4" s="1"/>
  <c r="N151" i="4"/>
  <c r="W151" i="4" s="1"/>
  <c r="K151" i="4"/>
  <c r="W150" i="4"/>
  <c r="K150" i="4"/>
  <c r="N150" i="4" s="1"/>
  <c r="N149" i="4"/>
  <c r="W149" i="4" s="1"/>
  <c r="K149" i="4"/>
  <c r="W148" i="4"/>
  <c r="K148" i="4"/>
  <c r="N148" i="4" s="1"/>
  <c r="N147" i="4"/>
  <c r="W147" i="4" s="1"/>
  <c r="K147" i="4"/>
  <c r="W146" i="4"/>
  <c r="K146" i="4"/>
  <c r="N146" i="4" s="1"/>
  <c r="N145" i="4"/>
  <c r="W145" i="4" s="1"/>
  <c r="K145" i="4"/>
  <c r="W144" i="4"/>
  <c r="N144" i="4"/>
  <c r="Q144" i="4" s="1"/>
  <c r="K144" i="4"/>
  <c r="K143" i="4"/>
  <c r="N143" i="4" s="1"/>
  <c r="W143" i="4" s="1"/>
  <c r="N142" i="4"/>
  <c r="W142" i="4" s="1"/>
  <c r="K142" i="4"/>
  <c r="K141" i="4"/>
  <c r="N141" i="4" s="1"/>
  <c r="W141" i="4" s="1"/>
  <c r="N140" i="4"/>
  <c r="W140" i="4" s="1"/>
  <c r="K140" i="4"/>
  <c r="K139" i="4"/>
  <c r="N139" i="4" s="1"/>
  <c r="W139" i="4" s="1"/>
  <c r="N138" i="4"/>
  <c r="W138" i="4" s="1"/>
  <c r="K138" i="4"/>
  <c r="K137" i="4"/>
  <c r="N137" i="4" s="1"/>
  <c r="W137" i="4" s="1"/>
  <c r="N136" i="4"/>
  <c r="W136" i="4" s="1"/>
  <c r="K136" i="4"/>
  <c r="K135" i="4"/>
  <c r="N135" i="4" s="1"/>
  <c r="W135" i="4" s="1"/>
  <c r="N134" i="4"/>
  <c r="W134" i="4" s="1"/>
  <c r="K134" i="4"/>
  <c r="K133" i="4"/>
  <c r="N133" i="4" s="1"/>
  <c r="W133" i="4" s="1"/>
  <c r="N132" i="4"/>
  <c r="W132" i="4" s="1"/>
  <c r="K132" i="4"/>
  <c r="K131" i="4"/>
  <c r="N131" i="4" s="1"/>
  <c r="W131" i="4" s="1"/>
  <c r="N130" i="4"/>
  <c r="W130" i="4" s="1"/>
  <c r="K130" i="4"/>
  <c r="K129" i="4"/>
  <c r="N129" i="4" s="1"/>
  <c r="W129" i="4" s="1"/>
  <c r="N128" i="4"/>
  <c r="W128" i="4" s="1"/>
  <c r="K128" i="4"/>
  <c r="K127" i="4"/>
  <c r="N127" i="4" s="1"/>
  <c r="W127" i="4" s="1"/>
  <c r="N126" i="4"/>
  <c r="W126" i="4" s="1"/>
  <c r="K126" i="4"/>
  <c r="K125" i="4"/>
  <c r="N125" i="4" s="1"/>
  <c r="W125" i="4" s="1"/>
  <c r="N124" i="4"/>
  <c r="W124" i="4" s="1"/>
  <c r="K124" i="4"/>
  <c r="K123" i="4"/>
  <c r="N123" i="4" s="1"/>
  <c r="W123" i="4" s="1"/>
  <c r="N122" i="4"/>
  <c r="W122" i="4" s="1"/>
  <c r="K122" i="4"/>
  <c r="K121" i="4"/>
  <c r="N121" i="4" s="1"/>
  <c r="W121" i="4" s="1"/>
  <c r="N120" i="4"/>
  <c r="W120" i="4" s="1"/>
  <c r="K120" i="4"/>
  <c r="K119" i="4"/>
  <c r="N119" i="4" s="1"/>
  <c r="W119" i="4" s="1"/>
  <c r="N118" i="4"/>
  <c r="W118" i="4" s="1"/>
  <c r="K118" i="4"/>
  <c r="K117" i="4"/>
  <c r="N117" i="4" s="1"/>
  <c r="W117" i="4" s="1"/>
  <c r="N116" i="4"/>
  <c r="W116" i="4" s="1"/>
  <c r="K116" i="4"/>
  <c r="K115" i="4"/>
  <c r="N115" i="4" s="1"/>
  <c r="W115" i="4" s="1"/>
  <c r="N114" i="4"/>
  <c r="W114" i="4" s="1"/>
  <c r="K114" i="4"/>
  <c r="K113" i="4"/>
  <c r="N113" i="4" s="1"/>
  <c r="W113" i="4" s="1"/>
  <c r="N112" i="4"/>
  <c r="W112" i="4" s="1"/>
  <c r="K112" i="4"/>
  <c r="K111" i="4"/>
  <c r="N111" i="4" s="1"/>
  <c r="W111" i="4" s="1"/>
  <c r="N110" i="4"/>
  <c r="W110" i="4" s="1"/>
  <c r="K110" i="4"/>
  <c r="K109" i="4"/>
  <c r="N109" i="4" s="1"/>
  <c r="W109" i="4" s="1"/>
  <c r="N108" i="4"/>
  <c r="W108" i="4" s="1"/>
  <c r="K108" i="4"/>
  <c r="K107" i="4"/>
  <c r="N107" i="4" s="1"/>
  <c r="W107" i="4" s="1"/>
  <c r="N106" i="4"/>
  <c r="W106" i="4" s="1"/>
  <c r="K106" i="4"/>
  <c r="K105" i="4"/>
  <c r="N105" i="4" s="1"/>
  <c r="W105" i="4" s="1"/>
  <c r="N104" i="4"/>
  <c r="W104" i="4" s="1"/>
  <c r="K104" i="4"/>
  <c r="K103" i="4"/>
  <c r="N103" i="4" s="1"/>
  <c r="W103" i="4" s="1"/>
  <c r="N102" i="4"/>
  <c r="W102" i="4" s="1"/>
  <c r="K102" i="4"/>
  <c r="K101" i="4"/>
  <c r="N101" i="4" s="1"/>
  <c r="W101" i="4" s="1"/>
  <c r="N100" i="4"/>
  <c r="W100" i="4" s="1"/>
  <c r="K100" i="4"/>
  <c r="K99" i="4"/>
  <c r="N99" i="4" s="1"/>
  <c r="W99" i="4" s="1"/>
  <c r="N98" i="4"/>
  <c r="W98" i="4" s="1"/>
  <c r="K98" i="4"/>
  <c r="K97" i="4"/>
  <c r="N97" i="4" s="1"/>
  <c r="W97" i="4" s="1"/>
  <c r="N96" i="4"/>
  <c r="W96" i="4" s="1"/>
  <c r="K96" i="4"/>
  <c r="K95" i="4"/>
  <c r="N95" i="4" s="1"/>
  <c r="W95" i="4" s="1"/>
  <c r="N94" i="4"/>
  <c r="W94" i="4" s="1"/>
  <c r="K94" i="4"/>
  <c r="K93" i="4"/>
  <c r="N93" i="4" s="1"/>
  <c r="W93" i="4" s="1"/>
  <c r="N92" i="4"/>
  <c r="W92" i="4" s="1"/>
  <c r="K92" i="4"/>
  <c r="K91" i="4"/>
  <c r="N91" i="4" s="1"/>
  <c r="W91" i="4" s="1"/>
  <c r="N90" i="4"/>
  <c r="W90" i="4" s="1"/>
  <c r="K90" i="4"/>
  <c r="K89" i="4"/>
  <c r="N89" i="4" s="1"/>
  <c r="W89" i="4" s="1"/>
  <c r="N88" i="4"/>
  <c r="W88" i="4" s="1"/>
  <c r="K88" i="4"/>
  <c r="K87" i="4"/>
  <c r="N87" i="4" s="1"/>
  <c r="W87" i="4" s="1"/>
  <c r="N86" i="4"/>
  <c r="W86" i="4" s="1"/>
  <c r="K86" i="4"/>
  <c r="K85" i="4"/>
  <c r="N85" i="4" s="1"/>
  <c r="W85" i="4" s="1"/>
  <c r="N84" i="4"/>
  <c r="W84" i="4" s="1"/>
  <c r="K84" i="4"/>
  <c r="K83" i="4"/>
  <c r="N83" i="4" s="1"/>
  <c r="W83" i="4" s="1"/>
  <c r="N82" i="4"/>
  <c r="W82" i="4" s="1"/>
  <c r="K82" i="4"/>
  <c r="K81" i="4"/>
  <c r="N81" i="4" s="1"/>
  <c r="W81" i="4" s="1"/>
  <c r="N80" i="4"/>
  <c r="W80" i="4" s="1"/>
  <c r="K80" i="4"/>
  <c r="K79" i="4"/>
  <c r="N79" i="4" s="1"/>
  <c r="W79" i="4" s="1"/>
  <c r="N78" i="4"/>
  <c r="W78" i="4" s="1"/>
  <c r="K78" i="4"/>
  <c r="K77" i="4"/>
  <c r="N77" i="4" s="1"/>
  <c r="W77" i="4" s="1"/>
  <c r="N76" i="4"/>
  <c r="W76" i="4" s="1"/>
  <c r="K76" i="4"/>
  <c r="K75" i="4"/>
  <c r="N75" i="4" s="1"/>
  <c r="W75" i="4" s="1"/>
  <c r="N74" i="4"/>
  <c r="W74" i="4" s="1"/>
  <c r="K74" i="4"/>
  <c r="K73" i="4"/>
  <c r="N73" i="4" s="1"/>
  <c r="W73" i="4" s="1"/>
  <c r="H72" i="4"/>
  <c r="K72" i="4" s="1"/>
  <c r="N72" i="4" s="1"/>
  <c r="W72" i="4" s="1"/>
  <c r="H71" i="4"/>
  <c r="K71" i="4" s="1"/>
  <c r="N71" i="4" s="1"/>
  <c r="W71" i="4" s="1"/>
  <c r="H70" i="4"/>
  <c r="K70" i="4" s="1"/>
  <c r="N70" i="4" s="1"/>
  <c r="W70" i="4" s="1"/>
  <c r="H69" i="4"/>
  <c r="K69" i="4" s="1"/>
  <c r="N69" i="4" s="1"/>
  <c r="W69" i="4" s="1"/>
  <c r="H68" i="4"/>
  <c r="K68" i="4" s="1"/>
  <c r="N68" i="4" s="1"/>
  <c r="W68" i="4" s="1"/>
  <c r="H67" i="4"/>
  <c r="K67" i="4" s="1"/>
  <c r="N67" i="4" s="1"/>
  <c r="W67" i="4" s="1"/>
  <c r="H66" i="4"/>
  <c r="K66" i="4" s="1"/>
  <c r="N66" i="4" s="1"/>
  <c r="W66" i="4" s="1"/>
  <c r="H65" i="4"/>
  <c r="K65" i="4" s="1"/>
  <c r="N65" i="4" s="1"/>
  <c r="W65" i="4" s="1"/>
  <c r="H64" i="4"/>
  <c r="K64" i="4" s="1"/>
  <c r="N64" i="4" s="1"/>
  <c r="W64" i="4" s="1"/>
  <c r="H63" i="4"/>
  <c r="K63" i="4" s="1"/>
  <c r="N63" i="4" s="1"/>
  <c r="W63" i="4" s="1"/>
  <c r="H62" i="4"/>
  <c r="K62" i="4" s="1"/>
  <c r="N62" i="4" s="1"/>
  <c r="W62" i="4" s="1"/>
  <c r="H61" i="4"/>
  <c r="K61" i="4" s="1"/>
  <c r="N61" i="4" s="1"/>
  <c r="W61" i="4" s="1"/>
  <c r="H60" i="4"/>
  <c r="K60" i="4" s="1"/>
  <c r="N60" i="4" s="1"/>
  <c r="W60" i="4" s="1"/>
  <c r="H59" i="4"/>
  <c r="K59" i="4" s="1"/>
  <c r="N59" i="4" s="1"/>
  <c r="W59" i="4" s="1"/>
  <c r="K58" i="4"/>
  <c r="N58" i="4" s="1"/>
  <c r="W58" i="4" s="1"/>
  <c r="H58" i="4"/>
  <c r="K57" i="4"/>
  <c r="N57" i="4" s="1"/>
  <c r="W57" i="4" s="1"/>
  <c r="H57" i="4"/>
  <c r="K56" i="4"/>
  <c r="N56" i="4" s="1"/>
  <c r="W56" i="4" s="1"/>
  <c r="H56" i="4"/>
  <c r="K55" i="4"/>
  <c r="N55" i="4" s="1"/>
  <c r="W55" i="4" s="1"/>
  <c r="H55" i="4"/>
  <c r="K54" i="4"/>
  <c r="N54" i="4" s="1"/>
  <c r="W54" i="4" s="1"/>
  <c r="H54" i="4"/>
  <c r="K53" i="4"/>
  <c r="N53" i="4" s="1"/>
  <c r="W53" i="4" s="1"/>
  <c r="H53" i="4"/>
  <c r="K52" i="4"/>
  <c r="N52" i="4" s="1"/>
  <c r="W52" i="4" s="1"/>
  <c r="H52" i="4"/>
  <c r="K51" i="4"/>
  <c r="N51" i="4" s="1"/>
  <c r="W51" i="4" s="1"/>
  <c r="H51" i="4"/>
  <c r="K50" i="4"/>
  <c r="N50" i="4" s="1"/>
  <c r="W50" i="4" s="1"/>
  <c r="H50" i="4"/>
  <c r="K49" i="4"/>
  <c r="N49" i="4" s="1"/>
  <c r="W49" i="4" s="1"/>
  <c r="H49" i="4"/>
  <c r="K48" i="4"/>
  <c r="N48" i="4" s="1"/>
  <c r="W48" i="4" s="1"/>
  <c r="H48" i="4"/>
  <c r="K47" i="4"/>
  <c r="N47" i="4" s="1"/>
  <c r="W47" i="4" s="1"/>
  <c r="H47" i="4"/>
  <c r="K46" i="4"/>
  <c r="N46" i="4" s="1"/>
  <c r="W46" i="4" s="1"/>
  <c r="H46" i="4"/>
  <c r="K45" i="4"/>
  <c r="N45" i="4" s="1"/>
  <c r="W45" i="4" s="1"/>
  <c r="H45" i="4"/>
  <c r="K44" i="4"/>
  <c r="N44" i="4" s="1"/>
  <c r="W44" i="4" s="1"/>
  <c r="H44" i="4"/>
  <c r="K43" i="4"/>
  <c r="N43" i="4" s="1"/>
  <c r="W43" i="4" s="1"/>
  <c r="H43" i="4"/>
  <c r="K42" i="4"/>
  <c r="N42" i="4" s="1"/>
  <c r="W42" i="4" s="1"/>
  <c r="H42" i="4"/>
  <c r="K41" i="4"/>
  <c r="N41" i="4" s="1"/>
  <c r="W41" i="4" s="1"/>
  <c r="H41" i="4"/>
  <c r="K40" i="4"/>
  <c r="N40" i="4" s="1"/>
  <c r="W40" i="4" s="1"/>
  <c r="H40" i="4"/>
  <c r="K39" i="4"/>
  <c r="N39" i="4" s="1"/>
  <c r="W39" i="4" s="1"/>
  <c r="H39" i="4"/>
  <c r="K38" i="4"/>
  <c r="N38" i="4" s="1"/>
  <c r="W38" i="4" s="1"/>
  <c r="H38" i="4"/>
  <c r="K37" i="4"/>
  <c r="N37" i="4" s="1"/>
  <c r="W37" i="4" s="1"/>
  <c r="H37" i="4"/>
  <c r="K36" i="4"/>
  <c r="N36" i="4" s="1"/>
  <c r="W36" i="4" s="1"/>
  <c r="H36" i="4"/>
  <c r="K35" i="4"/>
  <c r="N35" i="4" s="1"/>
  <c r="W35" i="4" s="1"/>
  <c r="H35" i="4"/>
  <c r="K34" i="4"/>
  <c r="N34" i="4" s="1"/>
  <c r="W34" i="4" s="1"/>
  <c r="H34" i="4"/>
  <c r="K33" i="4"/>
  <c r="N33" i="4" s="1"/>
  <c r="W33" i="4" s="1"/>
  <c r="H33" i="4"/>
  <c r="K32" i="4"/>
  <c r="N32" i="4" s="1"/>
  <c r="W32" i="4" s="1"/>
  <c r="H32" i="4"/>
  <c r="K31" i="4"/>
  <c r="N31" i="4" s="1"/>
  <c r="W31" i="4" s="1"/>
  <c r="H31" i="4"/>
  <c r="K30" i="4"/>
  <c r="N30" i="4" s="1"/>
  <c r="W30" i="4" s="1"/>
  <c r="H30" i="4"/>
  <c r="K29" i="4"/>
  <c r="N29" i="4" s="1"/>
  <c r="W29" i="4" s="1"/>
  <c r="H29" i="4"/>
  <c r="K28" i="4"/>
  <c r="N28" i="4" s="1"/>
  <c r="W28" i="4" s="1"/>
  <c r="H28" i="4"/>
  <c r="K27" i="4"/>
  <c r="N27" i="4" s="1"/>
  <c r="W27" i="4" s="1"/>
  <c r="H27" i="4"/>
  <c r="K26" i="4"/>
  <c r="N26" i="4" s="1"/>
  <c r="W26" i="4" s="1"/>
  <c r="H26" i="4"/>
  <c r="K25" i="4"/>
  <c r="N25" i="4" s="1"/>
  <c r="W25" i="4" s="1"/>
  <c r="H25" i="4"/>
  <c r="K24" i="4"/>
  <c r="N24" i="4" s="1"/>
  <c r="W24" i="4" s="1"/>
  <c r="H24" i="4"/>
  <c r="K23" i="4"/>
  <c r="N23" i="4" s="1"/>
  <c r="W23" i="4" s="1"/>
  <c r="H23" i="4"/>
  <c r="K22" i="4"/>
  <c r="N22" i="4" s="1"/>
  <c r="W22" i="4" s="1"/>
  <c r="H22" i="4"/>
  <c r="K21" i="4"/>
  <c r="N21" i="4" s="1"/>
  <c r="W21" i="4" s="1"/>
  <c r="H21" i="4"/>
  <c r="K20" i="4"/>
  <c r="N20" i="4" s="1"/>
  <c r="W20" i="4" s="1"/>
  <c r="H20" i="4"/>
  <c r="K19" i="4"/>
  <c r="N19" i="4" s="1"/>
  <c r="W19" i="4" s="1"/>
  <c r="H19" i="4"/>
  <c r="K18" i="4"/>
  <c r="N18" i="4" s="1"/>
  <c r="W18" i="4" s="1"/>
  <c r="H18" i="4"/>
  <c r="K17" i="4"/>
  <c r="N17" i="4" s="1"/>
  <c r="W17" i="4" s="1"/>
  <c r="H17" i="4"/>
  <c r="K16" i="4"/>
  <c r="N16" i="4" s="1"/>
  <c r="W16" i="4" s="1"/>
  <c r="H16" i="4"/>
  <c r="K15" i="4"/>
  <c r="N15" i="4" s="1"/>
  <c r="W15" i="4" s="1"/>
  <c r="H15" i="4"/>
  <c r="K14" i="4"/>
  <c r="N14" i="4" s="1"/>
  <c r="W14" i="4" s="1"/>
  <c r="H14" i="4"/>
  <c r="K13" i="4"/>
  <c r="N13" i="4" s="1"/>
  <c r="W13" i="4" s="1"/>
  <c r="H13" i="4"/>
  <c r="K12" i="4"/>
  <c r="N12" i="4" s="1"/>
  <c r="W12" i="4" s="1"/>
  <c r="H12" i="4"/>
  <c r="E11" i="4"/>
  <c r="H11" i="4" s="1"/>
  <c r="K11" i="4" s="1"/>
  <c r="N11" i="4" s="1"/>
  <c r="W11" i="4" s="1"/>
  <c r="H10" i="4"/>
  <c r="K10" i="4" s="1"/>
  <c r="N10" i="4" s="1"/>
  <c r="W10" i="4" s="1"/>
  <c r="E10" i="4"/>
  <c r="E9" i="4"/>
  <c r="E202" i="4" s="1"/>
  <c r="E263" i="4" s="1"/>
  <c r="Q195" i="4" l="1"/>
  <c r="Q202" i="4" s="1"/>
  <c r="Q263" i="4" s="1"/>
  <c r="W195" i="4"/>
  <c r="Q199" i="4"/>
  <c r="W199" i="4"/>
  <c r="K214" i="4"/>
  <c r="N204" i="4"/>
  <c r="H214" i="4"/>
  <c r="F261" i="4"/>
  <c r="N261" i="4"/>
  <c r="W261" i="4" s="1"/>
  <c r="H9" i="4"/>
  <c r="W176" i="4"/>
  <c r="W184" i="4"/>
  <c r="W186" i="4"/>
  <c r="W188" i="4"/>
  <c r="Q197" i="4"/>
  <c r="W197" i="4"/>
  <c r="L263" i="4"/>
  <c r="K243" i="4"/>
  <c r="N216" i="4"/>
  <c r="N254" i="4"/>
  <c r="W254" i="4" s="1"/>
  <c r="W245" i="4"/>
  <c r="E261" i="4"/>
  <c r="K254" i="4"/>
  <c r="N243" i="4" l="1"/>
  <c r="W243" i="4" s="1"/>
  <c r="W216" i="4"/>
  <c r="H202" i="4"/>
  <c r="H263" i="4" s="1"/>
  <c r="K9" i="4"/>
  <c r="W204" i="4"/>
  <c r="N214" i="4"/>
  <c r="W214" i="4" s="1"/>
  <c r="K202" i="4" l="1"/>
  <c r="K263" i="4" s="1"/>
  <c r="N9" i="4"/>
  <c r="N202" i="4" l="1"/>
  <c r="W9" i="4"/>
  <c r="N263" i="4" l="1"/>
  <c r="W263" i="4" s="1"/>
  <c r="W202" i="4"/>
</calcChain>
</file>

<file path=xl/sharedStrings.xml><?xml version="1.0" encoding="utf-8"?>
<sst xmlns="http://schemas.openxmlformats.org/spreadsheetml/2006/main" count="638" uniqueCount="343">
  <si>
    <t>MUNICIPAL GOVERNMENT OF GLORIA</t>
  </si>
  <si>
    <t>REPORT OF UNLIQUIDATED CASH ADVANCE</t>
  </si>
  <si>
    <t>Name of 
Accountable Officer</t>
  </si>
  <si>
    <t>Position/
Designation</t>
  </si>
  <si>
    <t>CA granted on Oct1-Dec31, 2016</t>
  </si>
  <si>
    <t>Liquidations made on Oct1Dec31, 2016</t>
  </si>
  <si>
    <t>Balance as of December 31, 2016</t>
  </si>
  <si>
    <t>CA Granted on Jan1-March31 2017</t>
  </si>
  <si>
    <t>Liquidations made on Jan1-Mar31, 2017</t>
  </si>
  <si>
    <t>Balance as of March 31, 2017</t>
  </si>
  <si>
    <t>Date Granted</t>
  </si>
  <si>
    <t>Purpose of Cash Advance</t>
  </si>
  <si>
    <t>Aging of CA balance</t>
  </si>
  <si>
    <t>Current</t>
  </si>
  <si>
    <t>Past Due</t>
  </si>
  <si>
    <t>Less than         30 days</t>
  </si>
  <si>
    <t>31-90 days</t>
  </si>
  <si>
    <t>91-365 days</t>
  </si>
  <si>
    <t>Over 1      year</t>
  </si>
  <si>
    <t>Over 2        years</t>
  </si>
  <si>
    <t>3 years and above</t>
  </si>
  <si>
    <t>GENERAL FUND ACCOUNT</t>
  </si>
  <si>
    <t>Nick Orlando M. Jamilla</t>
  </si>
  <si>
    <t>SB Member</t>
  </si>
  <si>
    <t>CA for TEV in Manila &amp; Pasay City to attend 2016th Quarter Executive Officers National Board NEO-IV meeting 2nd Series Continuing Local Legislative Education Program CLLED Dec 5-8, 2016.</t>
  </si>
  <si>
    <t>Felix M. Jarabe III</t>
  </si>
  <si>
    <t>Romeo  S. Sadiwa</t>
  </si>
  <si>
    <t>Gloria M. Seno</t>
  </si>
  <si>
    <t>Cash Disbursing Officer</t>
  </si>
  <si>
    <t>Unliquidated CA for labor payroll of Day Care Worker, Ref check #443725 dated 4/7/2015</t>
  </si>
  <si>
    <t>Unliquidated Cash advance for MOOE, Ref Check# 443831 dated 4/20/2015</t>
  </si>
  <si>
    <t>Unliquidated CA of Labor payroll of job order programmer, Ref JEV# 2015-04-009 dated 4/14/2015 &amp; OBR# 200-15-03-0993 and OBR# 200-15-03-1006</t>
  </si>
  <si>
    <t>Kareen M. Macabiog</t>
  </si>
  <si>
    <t>Municipal Assistant Treasurer</t>
  </si>
  <si>
    <t>Withdrawal of municipal deposit to defray labor payrolls on the gym façade improvements &amp; amphitheater bleachers. Check#516895</t>
  </si>
  <si>
    <t>Victorio Reinhold O. Punzalan</t>
  </si>
  <si>
    <t>Municipal Engineer</t>
  </si>
  <si>
    <t>01/17/2017</t>
  </si>
  <si>
    <t>CA for TEV in Manila to Puchased  Spareparts to be used for Mun. Backhoe-Loader.</t>
  </si>
  <si>
    <t>Withdrwal of Mun. Deposit to defray Labor Payroll on Technical Vacational Instructor's Scholarship Program. Check# 516997</t>
  </si>
  <si>
    <t>01/23/2017</t>
  </si>
  <si>
    <t>Withdrwal of Mun. Deposit to defray Labor Payroll on Honorarium of Judges during Nativity Scene and Renovation of Façade. Improvement of Amphiteather. Check#517043</t>
  </si>
  <si>
    <t>Silvestre M. Sarcia</t>
  </si>
  <si>
    <t>Municipal Human Resource &amp; Management Officer</t>
  </si>
  <si>
    <t>01/24/2017</t>
  </si>
  <si>
    <t>CA for TEV in Calapan City to attend OMCPOI invitation, the re-scheduled Strategic planning and first regular CPO meeting for 2017, January 26-27, 2017 Check #</t>
  </si>
  <si>
    <t>1/27/2017</t>
  </si>
  <si>
    <t>CA to defray labor payroll construction of Nutri-post, Improvement of Slaughterhouse and Fabrication of Coference Tables. Check#517096</t>
  </si>
  <si>
    <t>Ramon G. Solas</t>
  </si>
  <si>
    <t>Municipal Vice Mayor</t>
  </si>
  <si>
    <t>1/30/2017</t>
  </si>
  <si>
    <t>CA for TEV in Davao City to attend the 24th National Convention of Vice Mayor's League Feb 16-18, 2017 ;Check # 517104</t>
  </si>
  <si>
    <t>1/31/2017</t>
  </si>
  <si>
    <t>CA to defray labor payroll on the renovation of Mun. Gym Façade and improvement of Amphitheater. Check#517122</t>
  </si>
  <si>
    <t>Romeo Edward Alvarez</t>
  </si>
  <si>
    <t>CA for TEV in Marriot Grand Ballroom Hotel, Pasay City to attend the 1st quarterly meeting of Oriental Mindoro Marine Protected Area February 23-25; Check#517126</t>
  </si>
  <si>
    <t>Withdrawal of Mun. Deposit to defray Labor Payroll on the Professional Services Honorarium and Incentives. Check#517195</t>
  </si>
  <si>
    <t>Withdrawal of Mun. Deposit to defray Labor Payroll on the Professional Services Honorarium and Incentives. Check#517196</t>
  </si>
  <si>
    <t>CA for TEV in Manila to attend 10th PCL National Congress World Trade Center of the Philippines Councilors League on March 8-10, 2017; Check#517210</t>
  </si>
  <si>
    <t>Eleuterio H. Roldan</t>
  </si>
  <si>
    <t>CA for TEV in Manila to attend 10th PCL National Congress World Trade Center of the Philippines Councilors League on March 8-10, 2017 Check#517209</t>
  </si>
  <si>
    <t>CA for TEV in Manila to attend 10th PCL National Congress World Trade Center of the Philippines Councilors League on March 8-10, 2017 Check#517208</t>
  </si>
  <si>
    <t>CA for TEV in Manila to attend 10th PCL National Congress World Trade Center of the Philippines Councilors League on March 8-10, 2017 Check#517207</t>
  </si>
  <si>
    <t>Norma R. Paz</t>
  </si>
  <si>
    <t>CA for TEV in Manila to attend 10th PCL National Congress World Trade Center of the Philippines Councilors League on March 8-10, 2017 Check#517206</t>
  </si>
  <si>
    <t>Nicandro F. Fabon</t>
  </si>
  <si>
    <t>CA for TEV in Manila to attend 10th PCL National Congress World Trade Center of the Philippines Councilors League on March 8-10, 2017 Check#517205</t>
  </si>
  <si>
    <t>Larry L. De Belen</t>
  </si>
  <si>
    <t>CA for TEV in Manila to attend 10th PCL National Congress World Trade Center of the Philippines Councilors League on March 8-10, 2017 Check#517204</t>
  </si>
  <si>
    <t>Crispin J. Bawasanta</t>
  </si>
  <si>
    <t>CA for TEV in Manila to attend 10th PCL National Congress World Trade Center of the Philippines Councilors League on March 8-10, 2017 Check#517211</t>
  </si>
  <si>
    <t>02/14/2017</t>
  </si>
  <si>
    <t>CA for Hosting the Oriental Mindoro Council of Personnel Officers, Inc. monthly meeting at MDRRMO operation Center Conference Room Feb 15, 2017.</t>
  </si>
  <si>
    <t>Withdrawal of Mun. Deposit to defray labor Payroll for the construction of Nutri-post improvement of Kitchen Sink, Improvement of Mun. Lobby. Check#517261</t>
  </si>
  <si>
    <t>02/16/2017</t>
  </si>
  <si>
    <t>Withdrawal of Mun. Deposit to defray labor payroll on the Renovation of Mun. Gym-Cum Evacuation Center Façade and Improvement of Mun. AmphiTheater. Check#517282</t>
  </si>
  <si>
    <t>02/27/2017</t>
  </si>
  <si>
    <t>Cash advance to defray various labor payrolls . Check#517372</t>
  </si>
  <si>
    <t>Manulito S. Rodriguez</t>
  </si>
  <si>
    <t>Municipal Civil Registrar</t>
  </si>
  <si>
    <t>02/28/2017</t>
  </si>
  <si>
    <t>CA for TEV to attend the National Conference &amp; Congress of Civil Registry Personnel &amp; Implementing partners in Civil Registration on February 27- March 3, 2017 at Puerto Princesa City, Palawan. Check#517326</t>
  </si>
  <si>
    <t>Withdrawal of Mun. Deposit to defray Overtime Pay of Mun. Assessor's Office. Check# 517385</t>
  </si>
  <si>
    <t>CA for TEV in Manila to attend 10th PCL National Congress World Trade Center of the Philippines Councilors League on March 8-10, 2017  Check#517394</t>
  </si>
  <si>
    <t>CA for TEV at Quezon City to attend Orientation/ Training Workshop on Various LGU-PFM manuals/ Tools on March 13-17, 2017 Check# 517443</t>
  </si>
  <si>
    <t>CA for TEV at Quezon City to attend Orientation/ Training Workshop on Various LGU-PFM manuals/ Tools on March 13-17, 2017 Check# 517442</t>
  </si>
  <si>
    <t>CA for TEV at Quezon City to attend Orientation/ Training Workshop on Various LGU-PFM manuals/ Tools on March 13-17, 2017 Check# 517445</t>
  </si>
  <si>
    <t>Withdrawal of Mun. Deposit to defray various labor payroll. Check 517447</t>
  </si>
  <si>
    <t>Dorielyn  D. Zoleta</t>
  </si>
  <si>
    <t>Legislative Staff</t>
  </si>
  <si>
    <t>CA for TEV in Davao City to attend 4day National Conference of Librarian on March 14-17, 2017. Check# 517530</t>
  </si>
  <si>
    <t>German D. Rodegerio</t>
  </si>
  <si>
    <t>Municipal Mayor</t>
  </si>
  <si>
    <t>CA for TEV at Icon Hotel, Timog Avenue Corner Tomas Morato Avenue, Quezon City to attend Orientation/ Training/ Workshop on various LGU-PFM Manual/ Tools on March 13-17, 2017 Check#517529</t>
  </si>
  <si>
    <t>Rodolfo S. Dapito</t>
  </si>
  <si>
    <t>Municipal Budget</t>
  </si>
  <si>
    <t>CA for TEV at Icon Hotel, Timog Avenue Corner Tomas Morato Avenue, Quezon City to attend Orientation/ Training/ Workshop on various LGU-PFM Manual/ Tools on March 13-17, 2017 Check#517527</t>
  </si>
  <si>
    <t>Sheraleen Abuan</t>
  </si>
  <si>
    <t>CA for TEV at Icon Hotel, Timog Avenue Corner Tomas Morato Avenue, Quezon City to attend Orientation/ Training/ Workshop on various LGU-PFM Manual/ Tools on March 13-17, 2017 Check#517526</t>
  </si>
  <si>
    <t>CA for TEV at Icon Hotel, Timog Avenue Corner Tomas Morato Avenue, Quezon City to attend Orientation/ Training/ Workshop on various LGU-PFM Manual/ Tools on March 13-17, 2017 Check#517514</t>
  </si>
  <si>
    <t>Roderick B. Logdat</t>
  </si>
  <si>
    <t>Municipal Accountant</t>
  </si>
  <si>
    <t>CA for TEV at Icon Hotel, Timog Avenue Corner Tomas Morato Avenue, Quezon City to attend Orientation/ Training/ Workshop on various LGU-PFM Manual/ Tools on March 13-17, 2017 Check#517531</t>
  </si>
  <si>
    <t>Celso S. Semilla, Jr.</t>
  </si>
  <si>
    <t>Municipal Planning &amp; Development Coordinator</t>
  </si>
  <si>
    <t>CA for TEV at Icon Hotel, Timog Avenue Corner Tomas Morato Avenue, Quezon City to attend Orientation/ Training/ Workshop on various LGU-PFM Manual/ Tools on March 12-18, 2017 Check#517536</t>
  </si>
  <si>
    <t>Francis T. Lalo III</t>
  </si>
  <si>
    <t>PESO Manager</t>
  </si>
  <si>
    <t>03/17/2017</t>
  </si>
  <si>
    <t>CA for registration fee on the 13th Regional MIMAROPA PESO Congress to be held on March 13-17 at puerto Galera, Oriental Mindoro Check# 517360</t>
  </si>
  <si>
    <t>Noel L. Hernandez</t>
  </si>
  <si>
    <t>SB Secretary</t>
  </si>
  <si>
    <t>3/21/2017</t>
  </si>
  <si>
    <t>CA for TEV at Hotspring Resort Calamba City, Laguna on March 23-25, 2017 to attend Capability Building Seminar Towards Effective Local Legislation (Phase V). Check 542941</t>
  </si>
  <si>
    <t>3/22/2017</t>
  </si>
  <si>
    <t>CA for TEV at Hotspring Resort Calamba City, Laguna on March 23-25, 2017 to attend Capability Building Seminar Towards Effective Local Legislation (Phase V). Check 542952</t>
  </si>
  <si>
    <t>CA for TEV at Hotspring Resort Calamba City, Laguna on March 23-25, 2017 to attend Capability Building Seminar Towards Effective Local Legislation (Phase V). Check 542954</t>
  </si>
  <si>
    <t>CA for TEV at Hotspring Resort Calamba City, Laguna on March 23-25, 2017 to attend Capability Building Seminar Towards Effective Local Legislation (Phase V) Check# 542953</t>
  </si>
  <si>
    <t>CA for TEV at Hotspring Resort Calamba City, Laguna on March 23-25, 2017 to attend Capability Building Seminar Towards Effective Local Legislation (Phase V). Check#542951</t>
  </si>
  <si>
    <t>CA for TEV at Hotspring Resort Calamba City, Laguna on March 23-25, 2017 to attend Capability Building Seminar Towards Effective Local Legislation (Phase V). Check#542950</t>
  </si>
  <si>
    <t>CA for TEV at Hotspring Resort Calamba City, Laguna on March 23-25, 2017 to attend Capability Building Seminar Towards Effective Local Legislation (Phase V). Check 542956</t>
  </si>
  <si>
    <t>Romeo S. Sadiwa</t>
  </si>
  <si>
    <t>CA for TEV at Hotspring Resort Calamba City, Laguna on March 23-25, 2017 to attend Capability Building Seminar Towards Effective Local Legislation (Phase V). Check#52957</t>
  </si>
  <si>
    <t>ABC President</t>
  </si>
  <si>
    <t>CA for TEV at Hotspring Resort Calamba City, Laguna on March 23-25, 2017 to attend Capability Building Seminar Towards Effective Local Legislation (Phase V). Check# 542947</t>
  </si>
  <si>
    <t>CA for TEV at Hotspring Resort Calamba City, Laguna on March 23-25, 2017 to attend Capability Building Seminar Towards Effective Local Legislation (Phase V). Check# 542955</t>
  </si>
  <si>
    <t>CA for TEV at Hotspring Resort Calamba City, Laguna on March 23-25, 2017 to attend Capability Building Seminar Towards Effective Local Legislation (Phase V). Check#542948</t>
  </si>
  <si>
    <t>Joseph C. Panaligan</t>
  </si>
  <si>
    <t>CA for TEV at Hotspring Resort Calamba City, Laguna on March 23-25, 2017 to attend Capability Building Seminar Towards Effective Local Legislation (Phase V). Check#542949</t>
  </si>
  <si>
    <t>03/23/2017</t>
  </si>
  <si>
    <t>Withdrawal of Mun. Deposit to defray labor payroll. Check# 542979</t>
  </si>
  <si>
    <t>CA for TEV in Calapan City to attend the Competency Building Program for PSB and Praise members on April 5-7, 2017. Check#542988</t>
  </si>
  <si>
    <t>Rogelio L. del Rosario</t>
  </si>
  <si>
    <t>CA for TEV in Calapan City to attend the Competency Building Program for PSB and Praise members on April 5-7, 2017. cHECk#542989</t>
  </si>
  <si>
    <t>Dorielyn D. Zoleta</t>
  </si>
  <si>
    <t>3/24/2017</t>
  </si>
  <si>
    <t>CA for TEV at Hotspring Resort Calamba City, Laguna on March 23-25, 2017 to attend Capability Building Seminar Towards Effective Local Legislation (Phase V). Check#543002</t>
  </si>
  <si>
    <t>Withdrawal of Mun. Deposit to defray Labor Payroll on the Construction of Comfort room for PWD's and Renovation of Gym &amp; Amphitheater. Check#543017</t>
  </si>
  <si>
    <t>03/29/2017</t>
  </si>
  <si>
    <t>CA for TEV in Davao City to attend 21st Annual Convention in coordination w/ the DBM on April 3-8, 2017. Check# 543053</t>
  </si>
  <si>
    <t>03/30/2017</t>
  </si>
  <si>
    <t>CA for TEV in Davao City to attend Philippine League of Local Budget Officers(PHILLBO),Inc. In coordination w/ the DBM on Aril 4-7, 2017. Check#543074</t>
  </si>
  <si>
    <t>Atanacio M. Toledo, Jr.</t>
  </si>
  <si>
    <t>LDRRM Assistant</t>
  </si>
  <si>
    <t>CA for TEV in Batangas City to attend Incident Command System all Hazard Incident Management Team Training Course on April 2-7, 2017 Check# 543072</t>
  </si>
  <si>
    <t>GF SUB-TOTAL</t>
  </si>
  <si>
    <t>KALAHI FUND</t>
  </si>
  <si>
    <t>Withdrawal of Mun. Deposit ton defray Labor Payroll on the other Professional Services. Check# 479711</t>
  </si>
  <si>
    <t>Withdrawal of Mun. Deposit to defray labor payroll on other professional services Check# 479728</t>
  </si>
  <si>
    <t>03/21/2017</t>
  </si>
  <si>
    <t>Withdrawal of municipal deposit to labor payrolls on overtime pay of Kalahi Cidss MCT-CEF Check# 479738</t>
  </si>
  <si>
    <t>KALAHI SUB-TOTAL</t>
  </si>
  <si>
    <t>TRUST FUND</t>
  </si>
  <si>
    <t>Withdrawal of Mun. Deposit to defray Labor Payroll on ICFP Community Coordinators Wages for Nov. 2016 to Dec 2016. Check# 484975</t>
  </si>
  <si>
    <t>Withdrawal of Mun. Deposit to defray Labor Payroll on Supplemental Feeding Program for month of January to February 2017. Check# 484977</t>
  </si>
  <si>
    <t>Withdrawal of Mun. Deposit to defray Labor Payroll on the construction of DayCare Center in Brgy. Mirayan. Check# 484976</t>
  </si>
  <si>
    <t>Withdrawal of Mun. Deposit to defray labor on the Honorarium of the Staff for TB Dots and Maternal Care Package #484990</t>
  </si>
  <si>
    <t>Withdrawal of Mun. Deposit to defray Labor Payroll on BUB Project - Construction of Day Care Center in Brgy. Mirayan. Check# 484992</t>
  </si>
  <si>
    <t>Withdrawal of Mun. Deposit to defray Labor Payroll on the Honorarium of ICFP Community Coordinators and Focal Person. Check# 484993</t>
  </si>
  <si>
    <t>Withdrawal of Mun. Deposit to defray labor payroll on CFP Prgram. Check# 484008</t>
  </si>
  <si>
    <t>03/20/2017</t>
  </si>
  <si>
    <t>Withdrawal of Mun. Deposit to defray labor payrolls on BUB Projects in Brgy. Malayong &amp; Mirayan. Check# 485011</t>
  </si>
  <si>
    <t>Withdrawal of Municipal Deposit to labor payrolls for construction of vermi bed. Check# 485013</t>
  </si>
  <si>
    <t>Withdrawal of Mun. Deposit to defray payroll on Supplemental Feeding Program (6th Cycle-6th Release) Feb- March. 2017. Check# 485003</t>
  </si>
  <si>
    <t>TRUST SUB-TOTAL</t>
  </si>
  <si>
    <t>GRAND TOTAL</t>
  </si>
  <si>
    <t>Certified Correct by:</t>
  </si>
  <si>
    <t>Approved by:</t>
  </si>
  <si>
    <t>RODERICK B. LOGDAT</t>
  </si>
  <si>
    <t>GERMAN D. RODEGERIO</t>
  </si>
  <si>
    <t>Josephine Z. Agoncillo</t>
  </si>
  <si>
    <t>Juveth A. Inao</t>
  </si>
  <si>
    <t>Merlita S. Labog</t>
  </si>
  <si>
    <t>Merlita M. Larga</t>
  </si>
  <si>
    <t>Rogelio L. Del Rosario</t>
  </si>
  <si>
    <t>Allen Kristine R. Adap</t>
  </si>
  <si>
    <t>John V. Surat</t>
  </si>
  <si>
    <t>Dominador M. Abao</t>
  </si>
  <si>
    <t>Melogean M. Sadim</t>
  </si>
  <si>
    <t>Norma R Paz</t>
  </si>
  <si>
    <t>Lauro L. de Belen</t>
  </si>
  <si>
    <t>Ma. Theresa T. Valera</t>
  </si>
  <si>
    <t>CA Granted on Apr01-Jun30 2017</t>
  </si>
  <si>
    <t>Liquidations made on Apr01-Jun30 2017</t>
  </si>
  <si>
    <t>Balance as of June 30, 2017</t>
  </si>
  <si>
    <t>Withdrawal of Mu. Deposit to defray Other Professional Services and Incentives of Senior Citizens Brgy. President for March, 2017.Check#543114</t>
  </si>
  <si>
    <t>CA for TEV in Subic Zambales to attend Provincial Anti-Crime and Drug Summit for Liga nag mga Brgy. April 5-7, 2017.Check#543115</t>
  </si>
  <si>
    <t>Withdrawal of Mun. Deposit to defray labor payroll on the Construction of Fire Station FacilitiesCheck#543118</t>
  </si>
  <si>
    <t>Withdrawal of Mun. Deposit to defray labor payroll on the Renovation of Mun. Gym-Cum Evacuation Center Façade and Improvement of Mun. AmphiTheaterCheck#543135</t>
  </si>
  <si>
    <t>Withdrawal of Mun. Deposit to defray labor payroll for the renovation of Mun. Gym and Improvement Amphitheater (March 13- April 1, 2017) and prizes for Gloria's Moriones Grand Showdown (April 15, 2017).Check#543178</t>
  </si>
  <si>
    <t>Cash advance to pay for expenses incurred in the conduct of Inter-Town Basketball League 2017Check#543183</t>
  </si>
  <si>
    <t>Withdrawal of Mun. deposit to defray labor Pyroll on the Honorarium/ Incentives of Bantay Dagat, Day Care Worker &amp; Brgy. Nutrition Scholars for the Month of March 2017.Check#543198</t>
  </si>
  <si>
    <t>CA for TEV in Baguio City to attend Midwives Conference April 26-30, 2017.Check#543222</t>
  </si>
  <si>
    <t>CA for TEV in Baguio City to attend Midwives Conference April 26-30, 2017.Check#543223</t>
  </si>
  <si>
    <t>CA for food Allowance to be used in Capability Development-Lakbay Aral on April 19-23,2017 at Negros Occidental Bacolod City.Check#543217</t>
  </si>
  <si>
    <t>CA for TEV in Baguio City to attend Midwives Conference April 26-30, 2017.Check#543233</t>
  </si>
  <si>
    <t>CA for TEV in Bacolod City to attend Capability Development Lakbay Aral to be held on April 20-23, 2017Check#543232</t>
  </si>
  <si>
    <t>CA for TEV in Negros Occidental Bacolod City to attend Capability Development- Lakbay Aral Check#543231</t>
  </si>
  <si>
    <t>CA for TEV in Bacolod City to attend Capability Development Lakbay Aral Mun. Employees Day to be held on April 20-23, 2017Check#543252</t>
  </si>
  <si>
    <t>Withdrawal of Mun. Deposit to defray expenses  for Tech Voc. Scholars for HVAC/R Course from May 1 - 15, 2017.Check#543334</t>
  </si>
  <si>
    <t>Withdrawal of Mun. Deposit to defray labor Payroll on Admin Projects.Check#543247</t>
  </si>
  <si>
    <t>CA for Accomodation in Murcia during Capabality Development Lakabay Aral on April 2, 2017 at Bacolod City.Check#543253</t>
  </si>
  <si>
    <t>Withdrawal of Mun. Deposit to defray Labor Payroll on the Construction of MRF and Fabrication of tentsCheck#543394</t>
  </si>
  <si>
    <t>Withdrawal of Mun. Deposit to defray Labor Payroll for the construction of Mun. Gym-Cum Evacuation center Façade and Improvement of Mun. Amphitheater as Historical Site &amp; oplan Tokhang Cash for WorkCheck#543446</t>
  </si>
  <si>
    <t>Withdrawal of Mun. Deposit to defray Labor Payroll on Other Professional Services and Honorarium/incentives of Day Care Workers and Senior Citizens Check#543440</t>
  </si>
  <si>
    <t>CA for Coastal Clean Up and Mangrove Planting on May 4-5, 2017.Check#543486</t>
  </si>
  <si>
    <t>CA for the Purchase of Ambulance Siren used at Mun. Ambulance SHU 935.Check#543588</t>
  </si>
  <si>
    <t>Labor Payroll for the Special Program for Employment of Students for the period from April 17 to May 17, 2017.Check#543597</t>
  </si>
  <si>
    <t>CA for the purchase of Food to be served during Indigenous People Family Dat at Brgy. Malayong, Mirayan, Manguyang &amp; Buong Lupa on June 8, 2017.Check#543654</t>
  </si>
  <si>
    <t>Withdrawal of Mun. Deposit to defray labor payroll on the construction of Mun. BuildingCheck#543664</t>
  </si>
  <si>
    <t>Withdrawal of Mun. Deposit to defray labor PayrollCheck#543703</t>
  </si>
  <si>
    <t>Withdrwal of Mun. Deposit to defray Labor Payroll for the month of May 2017.Check#543803</t>
  </si>
  <si>
    <t>Withdrwal of Mun. Deposit to defray Labor Payroll for the month of May 2017.Check#543824</t>
  </si>
  <si>
    <t>CA for TEV in Legaspi City to attend Training on Silod Waste Management and Technology: Best Available Technology and Best Environment Practice to Reduce the Emissions of Dioxins and Furans from Solid Waste on June 12-16, 2017.Check#543846</t>
  </si>
  <si>
    <t>CA for TEV in Legaspi City to attend Training on Silod Waste Management and Technology: Best Available Technology and Best Environment Practice to Reduce the Emissions of Dioxins and Furans from Solid Waste on June 12-16, 2017.Check#543848</t>
  </si>
  <si>
    <t>Withdrawal of Mun. Deposit to defray Labor Payrolls on the Oplan Tokhang Cash for Work and Construction and rehabilitation of Mun. Hall -Phase ICheck#543866</t>
  </si>
  <si>
    <t>CA to Purchase Transmission of KIA 2013 4x4 used at MDRRMOCheck#543895</t>
  </si>
  <si>
    <t>Labor Payroll for the Construction of Materials Recovery Facility for the period from May 8-19, 2017.Check#543933</t>
  </si>
  <si>
    <t>CA for TEV in Naga City to attend 2nd Quarter 2017 National Executive Board Meeting &amp; UP/NCPAG Lecture on Parliamentary Rules for Presiding Officers on June 21-23, 2017.Check#543931</t>
  </si>
  <si>
    <t>Withdrawal of Mun. Deposit to defray Labor Payroll other professional ServicesCheck#543968</t>
  </si>
  <si>
    <t>Labor Payroll for the Construction and Rehabilitation of Mun. Hall - Phase I  June 5-21, 2017.Check#543979</t>
  </si>
  <si>
    <t>CA for TEV in Calapan City to attend Competency Building Program for PSB and Praise members 06/06-08/2017. Check#543704</t>
  </si>
  <si>
    <t>CA for TEV in Calapan City to attend Competency Building Program for PSB and Praise members 06/06-08/2017. Check#543705</t>
  </si>
  <si>
    <t>CA for TEV in Makati City to attend VMPL Regional Executive Board meeting and General Assembly 05/28-30/2017. Check#543684</t>
  </si>
  <si>
    <t>CA for TEV in Tagaytay City to attend the 24th Annual Conference of Regional Council of the Human Resource Practitioner May 8-11, 2017.Check#543400</t>
  </si>
  <si>
    <t>Withdrawal of Mun. Deposit to defray Other Professional Services for the Month of March, 2017.Check#479739</t>
  </si>
  <si>
    <t>Withdrawal of Mun. Deposit to defray Labor Payroll on other professional services KalahiCheck#479752</t>
  </si>
  <si>
    <t>Withdrawal of Mun. Deposit to defray Overtime pay KALAHI CIDSS StaffCheck#479760</t>
  </si>
  <si>
    <t>CA for TEV in Manila to attend Municipal Area Coordinating Team Orientation Workshop May 8-13, 2017.Check#479750</t>
  </si>
  <si>
    <t>Withdrawal of Mun. Deposit to defray Honorarium of KALAHI Cidss/NCDDP MIAC and MCT for the period from Jan to June 2017Check#479767</t>
  </si>
  <si>
    <t>CA for TEV in Manila to attend Municipal Area Coordinating Team Orientation Workshop for KALAHI CIDSS TIER2 July 3-9, 2017.Check#479768</t>
  </si>
  <si>
    <t>Withdrawal of Mun. deposit to defray l;abor payroll on CFP Focal Persons Wages and ICFP Community Coordinator's HonorariumCheck#485027</t>
  </si>
  <si>
    <t>Withdrawal of Mun. deposit to defray Social Pension of Senior Citizens for the 1st Quarter of 2017.Check#485028</t>
  </si>
  <si>
    <t>Withdrawal of Mun. Deposit to defray Honoraria of BAC members and Technical Working GroupCheck#485030</t>
  </si>
  <si>
    <t>Withdrawal of Mun. Deposit to defray Labor Payroll on the Honorarium /Wages of ICFP community Coordinators,LPRAT at Focal  person Check#485035</t>
  </si>
  <si>
    <t>Withdrawal of Mun. Deposit to defray Mun. Payroll on the Honoraria of Staff for TB DotsCheck#485034</t>
  </si>
  <si>
    <t>Withdrawal of Mun. Deposit to defray Honoraria of Maternal Care Package Staff &amp; TB DotsCheck#485046</t>
  </si>
  <si>
    <t>Withdrawal of Mun. Deposit to defray Labor Payroll on ICFP Community Coordinators Honorarium and Focal Person for the Month of May 2017.Check#485047</t>
  </si>
  <si>
    <t>PHILHEALTH FUND</t>
  </si>
  <si>
    <t>PHILHEALTH FUND SUB-TOTAL</t>
  </si>
  <si>
    <t>Jomarlyn R. Motol</t>
  </si>
  <si>
    <t>Maria  Imelda G. Soller</t>
  </si>
  <si>
    <t>CA for TEV in Tagaytay City to attend Health Human Resource Capability Building and Health Educational Tour 2017 on May 31 - June 2, 2017.Check#502402</t>
  </si>
  <si>
    <t>CA to defray Miscellaneous expenses while on TEV in Tagaytay City to attend Health Human Resource Capability Building and Health Educational Tour 2017 on May 31 - June 2, 2017.Check#502401</t>
  </si>
  <si>
    <t>CA for TEV in Tagaytay City to attend Health Human Resource Capability Building and Health Educational Tour 2017 on May 31 - June 2, 2017.Check#343098</t>
  </si>
  <si>
    <t>SPECIAL EDUCATION FUND</t>
  </si>
  <si>
    <t>Labor Payroll for the Construction and Installation of Sliding Window Grills for the Month of May 19-28, 2017.Check#353271</t>
  </si>
  <si>
    <t>Withdrawal of Mun. Deposit to defray labor payroll for the repairs and Maintenance of Agos E/S May 22 - June 5, 2017 and Gloria Central School May 22 to June 2, 2017.Check#353272</t>
  </si>
  <si>
    <t>SPECIAL EDUCATION FUND SUB-TOTAL</t>
  </si>
  <si>
    <t>As of September 30, 2017</t>
  </si>
  <si>
    <t>Balance as of September 30, 2017</t>
  </si>
  <si>
    <t>CA Granted on Jul01-Sep30 2017</t>
  </si>
  <si>
    <t>Liquidations made on Jul01-Sep30 2017</t>
  </si>
  <si>
    <t>Maritess D. Silva</t>
  </si>
  <si>
    <t>Felix V Jarabe III</t>
  </si>
  <si>
    <t>Romeo Edward P. Alvarez</t>
  </si>
  <si>
    <t>Loida L. Alvarez</t>
  </si>
  <si>
    <t>Maria Christina M. Quitain</t>
  </si>
  <si>
    <t>Herminia G. Jamilla</t>
  </si>
  <si>
    <t>Rosilyn F. Fornal</t>
  </si>
  <si>
    <t>Lorna P. Jarabe</t>
  </si>
  <si>
    <t>Marilyn  M. Adion</t>
  </si>
  <si>
    <t>Joseph  C. Panaligan</t>
  </si>
  <si>
    <t>Wilfredo M. Sabado</t>
  </si>
  <si>
    <t>Nestor M. Hernandez, Jr.</t>
  </si>
  <si>
    <t>Sheraleen C. Abuan</t>
  </si>
  <si>
    <t>Leticia H. Selda</t>
  </si>
  <si>
    <t>Alexander M. Tolentino</t>
  </si>
  <si>
    <t>Orland A. de Mesa</t>
  </si>
  <si>
    <t>Gerardo L. Miciano</t>
  </si>
  <si>
    <t>Francis  T. Lalo III</t>
  </si>
  <si>
    <t>Nicandro F. Fabon Jr</t>
  </si>
  <si>
    <t>Withdrawal of Mun. Deposit to defray Labor Payroll</t>
  </si>
  <si>
    <t xml:space="preserve">Withdrawal of Mun. Deposit to defray Overtime Pay </t>
  </si>
  <si>
    <t>Withdrawal of Mun. Deposit to defray Labor Payroll ( const. of CR for PWD for the May 15-18, 2017 &amp; Mun. Hotline Signages for the period from June 19, 2017)</t>
  </si>
  <si>
    <t>Withdrawal of Mun. Deposit to defray Labor Payroll on the Fabrication of Table Student at GIST</t>
  </si>
  <si>
    <t>Withdrawal of Mun. Deposit to defray labor Payroll on the construction and rehabilitation of Mun. Hall phase I (July 8-21, 2017)</t>
  </si>
  <si>
    <t>Withdrawal of Mun. Deposit to defray labor Payroll on the Construction of Motorpool (June 27 - July 15, 2017)</t>
  </si>
  <si>
    <t>Withdrawal of Mun. Deposit to defray Labor Payroll for the renovation on Mun. Gym Cum Evacuation Center</t>
  </si>
  <si>
    <t>Withdrawal of Mun. Deposit to defray Labor Payroll for the Construction and Rehabilitation of Mun. Hall Phase I</t>
  </si>
  <si>
    <t>Withdrawal of Mun. Deposit to defray Labor Payroll for Oplan Tokhang Cash For work (June 1-16, 2017)</t>
  </si>
  <si>
    <t>CA for TEV  in Baguio City to attend the Leadership and Management Training on July 30 to August 5, 2017.</t>
  </si>
  <si>
    <t xml:space="preserve">CA for the Purchase of Spareparts (Hydraulic Pump ) of Mun. Garbage Compactor </t>
  </si>
  <si>
    <t>CA for TEV in Subic Bay to attend Upcoming Farm Tourism 101 with Farm Guiding on July 31, 2017 and TEV in Cebu City  to attend Joint Regional Assembly and Seminar on August 3-5, 2017.</t>
  </si>
  <si>
    <t>CA for TEV in Cebu City  to attend Joint PCL Regional Assembly and Seminar on August 3-5, 2017.</t>
  </si>
  <si>
    <t>CA for Registration Fee for the 5th Regular meeting of VMLP Oriental Mindoro Chapter July 21, 2017.</t>
  </si>
  <si>
    <t>CA for TEV in Mandaluyong City to attend Watching Over Mother and Babies System User's Training July 25-29, 2017.</t>
  </si>
  <si>
    <t>CA used during High Angle Rope Rescue Training July 17-21, 2017</t>
  </si>
  <si>
    <t>CA for TEV in Pinamalayan to attend three days Capacity Development Training on Real Property Assesment(iTax System on July 19-21, 2017.</t>
  </si>
  <si>
    <t>CA for TEV in Mandaluyong City to attend Watching Over Mother and Babies System User's Training July 18-22, 2017.</t>
  </si>
  <si>
    <t>CA for TEV in Davao City to attend 3rd National Executive Officers National Board meeting and 2nd Series of Continuing Local Legislative Education Program on Sept. 18, 2017.</t>
  </si>
  <si>
    <t>CA for TEV in Vigan City Ilocos Sur to attend the National Convention of Local Civil Registrar on August 28 to Sept. 1, 2017.</t>
  </si>
  <si>
    <t>CA for TEV in Iloilo City to attend Liga nag mega Brgy. MIMAROPA Regional Congress August 21-23, 2017.</t>
  </si>
  <si>
    <t>CA for TEV in Manila to attend the 3rd Quarter 2017 National Executive Board meeting and Academy of Presiding Officers August 21-25, 2017.</t>
  </si>
  <si>
    <t>CA for TEV in Manila to attend Mdiyear Accomplishment Report Workshop and Replanning at City State Hotel August 9-12, 2017.</t>
  </si>
  <si>
    <t>CA for TEV in Maniala to attend Mid-Year Accomplishment Report Workshop and Replanning Budget 2017 at Citystate on August 9-12, 2017.</t>
  </si>
  <si>
    <t>CA for TEV in Manila to attend the Mid-Year Accomplishment Report Workshop on August 9-12, 2017</t>
  </si>
  <si>
    <t>CA for TEV in Manila to attend 2017 Mid-Year Accomplishement Reposting and 2018 Budgeting Workshop to be held at Citystate Tower on August 8-12, 2017.</t>
  </si>
  <si>
    <t>CA for TEV in Manila to attend  Mid Year Accomplishment report Workshop/Replanning Budget Cy 2018 on August 9-12, 2017.</t>
  </si>
  <si>
    <t>CA for TEV in Manila to attend training on various PFMAT related topics , Mid Year Accomplishment report Workshop/Replanning Budget Cy 2018 on August 9-12, 2017.</t>
  </si>
  <si>
    <t>CA for TEV in Manila to attend During 2017 Mid-Year Accomplishment Reporting and 2018 Budgeting Workshop August 8-12, 2017.</t>
  </si>
  <si>
    <t>CA for TEV in Manila to attend Seminar Workshop on Internal Audit Manual for LGU's &amp; Manual on the Setting up &amp; Operation of Local Economic on August 6-9, 2017. to attend Internal Audit Manual for LGU's and LEE August 9-12, 2017.</t>
  </si>
  <si>
    <t>Withdrawal of Mun. deposit to defrat various labor payroll</t>
  </si>
  <si>
    <t>Withdrawal of Mun. Deposit to defray Payroll on Other Professional Services</t>
  </si>
  <si>
    <t>Withdrawal of Mun. Deposit to defray Labor Payroll on HVAC Schoolars</t>
  </si>
  <si>
    <t xml:space="preserve">Withdrawal of Mun. Deposit to defray Payroll; Construction of Mun. MotorPool, Const. of Siren Base &amp; Stand &amp; Mun. Hall - Phase I  August 1-15, 2017. </t>
  </si>
  <si>
    <t>Withdrawal of Mun. Deposit to defray Labor Payroll on the repair and rehab of Sta. theresa Brgy. Health Center.</t>
  </si>
  <si>
    <t>Withdrawal of Mun. Deposit to defray on Oplan Tokhang</t>
  </si>
  <si>
    <t>Withdrawal of Mun. Deposit to defray various Labor Payroll</t>
  </si>
  <si>
    <t>Withdrawal of Mun. Deposit to defray Labor Payroll on the Professional Services</t>
  </si>
  <si>
    <t xml:space="preserve">Withdrawal of Mun. Deposit to defray Labor Payrolls on other Professional Services and Senior Citizens </t>
  </si>
  <si>
    <t>Withdrawal of Mun. Deposit to defray Labor payroll on Day Care Workers Star Rating and Honoraium for the month of August 2017</t>
  </si>
  <si>
    <t>Withdrawal of Mun. Deposit to defray Cash Incintives intended for Natatanging Gloriano Awards</t>
  </si>
  <si>
    <t>Withdrawal of Mun. Deposit to defray labor Payrolls on the prizes during the Battle of the Champion (Inter-Municipality Singing Contest)</t>
  </si>
  <si>
    <t xml:space="preserve">Withdrawal of Mun. Deposit to defray L:abor Payroll on the Installation of Electrical Wirings </t>
  </si>
  <si>
    <t>Withdrawal of Mun. Deposit to defray Labor Payrolls construction and rehabilitation of Mun. Hall</t>
  </si>
  <si>
    <t>Withdrawal of Mun. Deposit to defray Labor payroll on fabrication of Steel window</t>
  </si>
  <si>
    <t>CA for TEV in Iloilo City to attend the 18th National Convention of Association of Tourism Officers of the Philippines on October 3-7, 2017.</t>
  </si>
  <si>
    <t>CA for TEV in Cuayan City Isabela to attend the 17th National PESO Congress on Oct. 3-7, 2017.</t>
  </si>
  <si>
    <t>CA for TEV in Tagaytay City to attend Regional General Assembly of the Vice Mayor's League of the Philippines MIMAROPA Chapter on Oct. 5-7, 2017.</t>
  </si>
  <si>
    <t xml:space="preserve">CA for the Conduct of Basketball Tournament </t>
  </si>
  <si>
    <t>CA intended for Food to be served during Kapitolyo Para sa Mamamayan on Sept. 19, 2017.</t>
  </si>
  <si>
    <t>CA for the Celebration of 7th LGUlympics on Sept. 23-25, 2017 in Connection of 117th Philippine Civil Service with a theme Tugon sa Hamon nag Pag Babago: Malasakit nag Lingkod Bayani</t>
  </si>
  <si>
    <t>Cash advance for travelling expenses to attend Municipal Disaster Risk Reduction and Management Plan (DRRMP) updating on Sept 11-13, 2017 at Ramada Hotel, Binondo Manila</t>
  </si>
  <si>
    <t>Cash advance for travelling expenses to attend Municipal Disaster Risk Reduction and Management Plan (DRRMP) updating on Sept 10-14, 2017 at Ramada Hotel, Binondo Manila</t>
  </si>
  <si>
    <t xml:space="preserve">Cash advance for travelling expenses to attend 3rd National Executive Officers - National Board Meeting and 2nd Series of Continuing Local Legislative Education Program at Davao City on Sept 17-21, 2017 </t>
  </si>
  <si>
    <t>CA for TEV in Davao City to attend 3rd National Executive Officers National Board meeting and 2nd Series of Continuing Local Legislative Education Program on Sept. 17-21, 2017.</t>
  </si>
  <si>
    <t>CA for TEV in Manila to attend MDRRM Plan updating on Sept. 11-14, 2017.</t>
  </si>
  <si>
    <t xml:space="preserve">Withdrawal of Mun. Deposit to defray Honorarium of TB Dots </t>
  </si>
  <si>
    <t>Withdrawal of Mun. Deposit to defray labor payrol for ICFP Community Honorarium, ICFP Focal person &amp; CSO LPRAT Honorarium</t>
  </si>
  <si>
    <t>Withdrawal of Mun. Deposit to defray Wages of ICPF Focal Person for the Month of July 2017.</t>
  </si>
  <si>
    <t>Withdrawal of Mun. Deposit to defray Social Pension of Senior Citizens for the 2nd &amp; 3rd Quarter of 2017.</t>
  </si>
  <si>
    <t>Withdarwal of Mun. Deposit to defray Labor Payroll on ICFP ICC Honorarium</t>
  </si>
  <si>
    <t>Withdrawal of Mun. Deposit to defray Various Labor Payroll ICFP CSO LPRT Honorarium</t>
  </si>
  <si>
    <t>Withdrawal of Mun. Deposit to defray Labor Payroll on ICFP Focal Person</t>
  </si>
  <si>
    <t>Withdrawal of Mun. Deposit to defray labor Payroll on the Honoraria of the Staff TB Dots</t>
  </si>
  <si>
    <t>Withdrawal of Mun. Deposit to defray BAC Honorarium for the period from April 10 to June 2, 2017.Check#485049</t>
  </si>
  <si>
    <t>Withdrawal of Mun. Deposit to defray Labor Payroll on the Fabrication of Cabinets and Table used at Mun. Health Office</t>
  </si>
  <si>
    <t>Withdrawal of Mun. Deposit to defray Labor Payroll on the Fabrication of Cabinets and Tables used at Mun. Health Office</t>
  </si>
  <si>
    <t>Withdrawal of Mun. Deposit to defray Labor Payroll on the Fabrication of Cabinets and Table at Mun. Health Office</t>
  </si>
  <si>
    <t>Withdrawal of Mun. Deposit to defray Labor Payroll on the Fabrication of Cabinets and Table in Mun. Health Office</t>
  </si>
  <si>
    <t>Withdrawal of Mun. Deposit to defray Labor Payroll (Improvement of School Stage at Balete Elem. School for the period from 2-16, 2017 &amp; construction of covered pathwalk for the period from June 10-23, 2017.)</t>
  </si>
  <si>
    <t>Withdrawal of Mun. Deposit to defray Labor Payroll on the Construction of Track Oval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</si>
</sst>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mm/dd/yyyy;@"/>
  </numFmts>
  <fonts count="9" x14ac:knownFonts="1">
    <font>
      <sz val="11"/>
      <color theme="1"/>
      <name val="Calibri"/>
      <family val="2"/>
      <scheme val="minor"/>
    </font>
    <font>
      <sz val="11"/>
      <color theme="1"/>
      <name val="Calibri"/>
      <family val="2"/>
      <scheme val="minor"/>
    </font>
    <font>
      <b/>
      <sz val="12"/>
      <color theme="1"/>
      <name val="Times New Roman"/>
      <family val="1"/>
    </font>
    <font>
      <sz val="10"/>
      <color theme="1"/>
      <name val="Calibri"/>
      <family val="2"/>
      <scheme val="minor"/>
    </font>
    <font>
      <b/>
      <sz val="11"/>
      <color theme="1"/>
      <name val="Times New Roman"/>
      <family val="1"/>
    </font>
    <font>
      <sz val="11"/>
      <color theme="1"/>
      <name val="Times New Roman"/>
      <family val="1"/>
    </font>
    <font>
      <b/>
      <sz val="11"/>
      <name val="Times New Roman"/>
      <family val="1"/>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style="thin">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71">
    <xf numFmtId="0" fontId="0" fillId="0" borderId="0" xfId="0"/>
    <xf numFmtId="0" fontId="2" fillId="0" borderId="0" xfId="0" applyFont="1"/>
    <xf numFmtId="0" fontId="0" fillId="0" borderId="0" xfId="0"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0" fillId="0" borderId="0" xfId="0" applyBorder="1" applyAlignment="1">
      <alignment horizontal="center"/>
    </xf>
    <xf numFmtId="0" fontId="0" fillId="0" borderId="0" xfId="0" applyBorder="1" applyAlignment="1">
      <alignment horizontal="right"/>
    </xf>
    <xf numFmtId="0" fontId="4" fillId="0" borderId="0" xfId="0" applyFont="1" applyAlignment="1">
      <alignment horizontal="center"/>
    </xf>
    <xf numFmtId="0" fontId="4" fillId="0" borderId="0" xfId="0" applyFont="1"/>
    <xf numFmtId="0" fontId="4" fillId="0" borderId="14" xfId="0" applyFont="1" applyBorder="1" applyAlignment="1">
      <alignment horizontal="center" wrapText="1"/>
    </xf>
    <xf numFmtId="0" fontId="4" fillId="0" borderId="15" xfId="0" applyFont="1" applyBorder="1"/>
    <xf numFmtId="0" fontId="5" fillId="0" borderId="15" xfId="0" applyFont="1" applyBorder="1"/>
    <xf numFmtId="14" fontId="5" fillId="0" borderId="15" xfId="0" applyNumberFormat="1" applyFont="1" applyBorder="1" applyAlignment="1">
      <alignment horizontal="right"/>
    </xf>
    <xf numFmtId="0" fontId="5" fillId="0" borderId="0" xfId="0" applyFont="1" applyAlignment="1">
      <alignment horizontal="center"/>
    </xf>
    <xf numFmtId="0" fontId="5" fillId="0" borderId="0" xfId="0" applyFont="1"/>
    <xf numFmtId="0" fontId="5" fillId="0" borderId="7" xfId="0" applyFont="1" applyBorder="1" applyAlignment="1">
      <alignment vertical="top" wrapText="1"/>
    </xf>
    <xf numFmtId="164" fontId="5" fillId="0" borderId="7" xfId="1" applyFont="1" applyBorder="1" applyAlignment="1">
      <alignment vertical="top"/>
    </xf>
    <xf numFmtId="0" fontId="5" fillId="0" borderId="0" xfId="0" applyFont="1" applyAlignment="1">
      <alignment horizontal="center" vertical="top"/>
    </xf>
    <xf numFmtId="0" fontId="5" fillId="0" borderId="0" xfId="0" applyFont="1" applyAlignment="1">
      <alignment vertical="top"/>
    </xf>
    <xf numFmtId="0" fontId="6" fillId="2" borderId="7" xfId="0" applyFont="1" applyFill="1" applyBorder="1" applyAlignment="1">
      <alignment horizontal="center" vertical="center"/>
    </xf>
    <xf numFmtId="164" fontId="6" fillId="2" borderId="7" xfId="0" applyNumberFormat="1" applyFont="1" applyFill="1" applyBorder="1" applyAlignment="1">
      <alignment horizontal="center" vertical="center"/>
    </xf>
    <xf numFmtId="0" fontId="5" fillId="3" borderId="0" xfId="0" applyFont="1" applyFill="1" applyAlignment="1">
      <alignment vertical="top"/>
    </xf>
    <xf numFmtId="0" fontId="7" fillId="0" borderId="7" xfId="0" applyFont="1" applyFill="1" applyBorder="1" applyAlignment="1">
      <alignment horizontal="center" vertical="center"/>
    </xf>
    <xf numFmtId="0" fontId="5" fillId="0" borderId="7" xfId="0" applyFont="1" applyFill="1" applyBorder="1" applyAlignment="1">
      <alignment vertical="top" wrapText="1"/>
    </xf>
    <xf numFmtId="164" fontId="5" fillId="0" borderId="7" xfId="1" applyFont="1" applyFill="1" applyBorder="1" applyAlignment="1">
      <alignment vertical="top"/>
    </xf>
    <xf numFmtId="0" fontId="5" fillId="0" borderId="0" xfId="0" applyFont="1" applyFill="1" applyAlignment="1">
      <alignment vertical="top"/>
    </xf>
    <xf numFmtId="0" fontId="8" fillId="0" borderId="7" xfId="0" applyFont="1" applyFill="1" applyBorder="1" applyAlignment="1">
      <alignment horizontal="center" vertical="center"/>
    </xf>
    <xf numFmtId="0" fontId="4" fillId="3" borderId="0" xfId="0" applyFont="1" applyFill="1" applyAlignment="1">
      <alignment vertical="center"/>
    </xf>
    <xf numFmtId="0" fontId="6" fillId="0" borderId="7" xfId="0" applyFont="1" applyFill="1" applyBorder="1" applyAlignment="1">
      <alignment horizontal="center" vertical="center"/>
    </xf>
    <xf numFmtId="164" fontId="6" fillId="0" borderId="7" xfId="0" applyNumberFormat="1" applyFont="1" applyFill="1" applyBorder="1" applyAlignment="1">
      <alignment horizontal="center" vertical="center"/>
    </xf>
    <xf numFmtId="0" fontId="4" fillId="0" borderId="0" xfId="0" applyFont="1" applyFill="1" applyAlignment="1">
      <alignment vertical="center"/>
    </xf>
    <xf numFmtId="0" fontId="8" fillId="0" borderId="7" xfId="0" applyFont="1" applyFill="1" applyBorder="1" applyAlignment="1">
      <alignment horizontal="center" vertical="center" wrapText="1"/>
    </xf>
    <xf numFmtId="164" fontId="8" fillId="0" borderId="7" xfId="0" applyNumberFormat="1" applyFont="1" applyFill="1" applyBorder="1" applyAlignment="1">
      <alignment horizontal="center" vertical="center"/>
    </xf>
    <xf numFmtId="0" fontId="8" fillId="0" borderId="7" xfId="0" applyFont="1" applyFill="1" applyBorder="1" applyAlignment="1">
      <alignment horizontal="left" vertical="top" wrapText="1"/>
    </xf>
    <xf numFmtId="0" fontId="6" fillId="2" borderId="16" xfId="0" applyFont="1" applyFill="1" applyBorder="1" applyAlignment="1">
      <alignment horizontal="center" vertical="center"/>
    </xf>
    <xf numFmtId="164" fontId="6" fillId="2" borderId="16" xfId="0" applyNumberFormat="1" applyFont="1" applyFill="1" applyBorder="1" applyAlignment="1">
      <alignment horizontal="center" vertical="center"/>
    </xf>
    <xf numFmtId="164" fontId="6" fillId="0" borderId="17" xfId="1" applyFont="1" applyFill="1" applyBorder="1" applyAlignment="1">
      <alignment horizontal="center" vertical="center"/>
    </xf>
    <xf numFmtId="164" fontId="4" fillId="0" borderId="0" xfId="1" applyFont="1" applyFill="1" applyAlignment="1">
      <alignment vertical="center"/>
    </xf>
    <xf numFmtId="14" fontId="5" fillId="0" borderId="0" xfId="0" applyNumberFormat="1" applyFont="1" applyAlignment="1">
      <alignment horizontal="right"/>
    </xf>
    <xf numFmtId="165" fontId="5" fillId="0" borderId="7" xfId="0" applyNumberFormat="1" applyFont="1" applyBorder="1" applyAlignment="1">
      <alignment horizontal="right" vertical="top"/>
    </xf>
    <xf numFmtId="165" fontId="6" fillId="2" borderId="7" xfId="0" applyNumberFormat="1" applyFont="1" applyFill="1" applyBorder="1" applyAlignment="1">
      <alignment horizontal="right" vertical="center"/>
    </xf>
    <xf numFmtId="165" fontId="5" fillId="0" borderId="7" xfId="0" applyNumberFormat="1" applyFont="1" applyFill="1" applyBorder="1" applyAlignment="1">
      <alignment horizontal="right" vertical="top"/>
    </xf>
    <xf numFmtId="165" fontId="6" fillId="0" borderId="7" xfId="0" applyNumberFormat="1" applyFont="1" applyFill="1" applyBorder="1" applyAlignment="1">
      <alignment horizontal="right" vertical="center"/>
    </xf>
    <xf numFmtId="165" fontId="8" fillId="0" borderId="7" xfId="0" applyNumberFormat="1" applyFont="1" applyFill="1" applyBorder="1" applyAlignment="1">
      <alignment horizontal="right" vertical="center"/>
    </xf>
    <xf numFmtId="165" fontId="6" fillId="2" borderId="16" xfId="0" applyNumberFormat="1" applyFont="1" applyFill="1" applyBorder="1" applyAlignment="1">
      <alignment horizontal="right" vertical="center"/>
    </xf>
    <xf numFmtId="165" fontId="6" fillId="0" borderId="17" xfId="1" applyNumberFormat="1" applyFont="1" applyFill="1" applyBorder="1" applyAlignment="1">
      <alignment horizontal="right" vertical="center"/>
    </xf>
    <xf numFmtId="165" fontId="5" fillId="0" borderId="0" xfId="0" applyNumberFormat="1" applyFont="1" applyAlignment="1">
      <alignment horizontal="right"/>
    </xf>
    <xf numFmtId="0" fontId="5" fillId="0" borderId="7" xfId="0" applyFont="1" applyBorder="1" applyAlignment="1">
      <alignment horizontal="left" vertical="top" wrapText="1"/>
    </xf>
    <xf numFmtId="0" fontId="6" fillId="2" borderId="7" xfId="0" applyFont="1" applyFill="1" applyBorder="1" applyAlignment="1">
      <alignment horizontal="left" vertical="center"/>
    </xf>
    <xf numFmtId="0" fontId="7" fillId="0" borderId="7" xfId="0" applyFont="1" applyFill="1" applyBorder="1" applyAlignment="1">
      <alignment horizontal="left" vertical="center"/>
    </xf>
    <xf numFmtId="0" fontId="8" fillId="0" borderId="7" xfId="0" applyFont="1" applyFill="1" applyBorder="1" applyAlignment="1">
      <alignment horizontal="left" vertical="center"/>
    </xf>
    <xf numFmtId="0" fontId="6" fillId="2" borderId="16" xfId="0" applyFont="1" applyFill="1" applyBorder="1" applyAlignment="1">
      <alignment horizontal="left" vertical="center"/>
    </xf>
    <xf numFmtId="0" fontId="4" fillId="0" borderId="13" xfId="0" applyFont="1" applyBorder="1" applyAlignment="1">
      <alignment horizontal="center" wrapText="1"/>
    </xf>
    <xf numFmtId="43" fontId="5" fillId="0" borderId="0" xfId="0" applyNumberFormat="1" applyFont="1"/>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13" xfId="0" applyFont="1" applyBorder="1" applyAlignment="1">
      <alignment horizontal="center" wrapText="1"/>
    </xf>
    <xf numFmtId="14" fontId="4" fillId="0" borderId="2" xfId="0" applyNumberFormat="1" applyFont="1" applyBorder="1" applyAlignment="1">
      <alignment horizontal="center" wrapText="1"/>
    </xf>
    <xf numFmtId="14" fontId="4" fillId="0" borderId="7" xfId="0" applyNumberFormat="1" applyFont="1" applyBorder="1" applyAlignment="1">
      <alignment horizontal="center" wrapText="1"/>
    </xf>
    <xf numFmtId="14" fontId="4" fillId="0" borderId="13" xfId="0" applyNumberFormat="1"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2" fillId="0" borderId="0" xfId="0" applyFont="1" applyAlignment="1">
      <alignment horizontal="center"/>
    </xf>
    <xf numFmtId="0" fontId="4" fillId="0" borderId="1" xfId="0" applyFont="1" applyBorder="1" applyAlignment="1">
      <alignment horizontal="center" wrapText="1"/>
    </xf>
    <xf numFmtId="0" fontId="4" fillId="0" borderId="6" xfId="0" applyFont="1" applyBorder="1" applyAlignment="1">
      <alignment horizontal="center" wrapText="1"/>
    </xf>
    <xf numFmtId="0" fontId="4" fillId="0" borderId="12"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666751</xdr:colOff>
      <xdr:row>3</xdr:row>
      <xdr:rowOff>180976</xdr:rowOff>
    </xdr:to>
    <xdr:pic>
      <xdr:nvPicPr>
        <xdr:cNvPr id="2" name="Picture 1" descr="gloria logo transparent.gif"/>
        <xdr:cNvPicPr>
          <a:picLocks noChangeAspect="1"/>
        </xdr:cNvPicPr>
      </xdr:nvPicPr>
      <xdr:blipFill>
        <a:blip xmlns:r="http://schemas.openxmlformats.org/officeDocument/2006/relationships" r:embed="rId1" cstate="print"/>
        <a:stretch>
          <a:fillRect/>
        </a:stretch>
      </xdr:blipFill>
      <xdr:spPr>
        <a:xfrm>
          <a:off x="0" y="0"/>
          <a:ext cx="666751" cy="781051"/>
        </a:xfrm>
        <a:prstGeom prst="rect">
          <a:avLst/>
        </a:prstGeom>
      </xdr:spPr>
    </xdr:pic>
    <xdr:clientData/>
  </xdr:twoCellAnchor>
  <xdr:twoCellAnchor editAs="oneCell">
    <xdr:from>
      <xdr:col>15</xdr:col>
      <xdr:colOff>98534</xdr:colOff>
      <xdr:row>265</xdr:row>
      <xdr:rowOff>76638</xdr:rowOff>
    </xdr:from>
    <xdr:to>
      <xdr:col>15</xdr:col>
      <xdr:colOff>1622534</xdr:colOff>
      <xdr:row>267</xdr:row>
      <xdr:rowOff>45747</xdr:rowOff>
    </xdr:to>
    <xdr:pic>
      <xdr:nvPicPr>
        <xdr:cNvPr id="3" name="Picture 2" descr="erick signature2.gif"/>
        <xdr:cNvPicPr>
          <a:picLocks noChangeAspect="1"/>
        </xdr:cNvPicPr>
      </xdr:nvPicPr>
      <xdr:blipFill>
        <a:blip xmlns:r="http://schemas.openxmlformats.org/officeDocument/2006/relationships" r:embed="rId2" cstate="print"/>
        <a:srcRect/>
        <a:stretch>
          <a:fillRect/>
        </a:stretch>
      </xdr:blipFill>
      <xdr:spPr bwMode="auto">
        <a:xfrm>
          <a:off x="6700344" y="12579569"/>
          <a:ext cx="1524000" cy="341350"/>
        </a:xfrm>
        <a:prstGeom prst="rect">
          <a:avLst/>
        </a:prstGeom>
        <a:noFill/>
        <a:ln w="9525">
          <a:noFill/>
          <a:miter lim="800000"/>
          <a:headEnd/>
          <a:tailEnd/>
        </a:ln>
      </xdr:spPr>
    </xdr:pic>
    <xdr:clientData/>
  </xdr:twoCellAnchor>
  <xdr:twoCellAnchor editAs="oneCell">
    <xdr:from>
      <xdr:col>19</xdr:col>
      <xdr:colOff>383190</xdr:colOff>
      <xdr:row>265</xdr:row>
      <xdr:rowOff>164224</xdr:rowOff>
    </xdr:from>
    <xdr:to>
      <xdr:col>20</xdr:col>
      <xdr:colOff>458185</xdr:colOff>
      <xdr:row>268</xdr:row>
      <xdr:rowOff>30876</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006552" y="12667155"/>
          <a:ext cx="753788" cy="4250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M273"/>
  <sheetViews>
    <sheetView tabSelected="1" zoomScale="87" zoomScaleNormal="87" workbookViewId="0">
      <pane xSplit="2" ySplit="7" topLeftCell="K8" activePane="bottomRight" state="frozen"/>
      <selection pane="topRight" activeCell="C1" sqref="C1"/>
      <selection pane="bottomLeft" activeCell="A9" sqref="A9"/>
      <selection pane="bottomRight" activeCell="Q266" sqref="Q266"/>
    </sheetView>
  </sheetViews>
  <sheetFormatPr defaultColWidth="9.140625" defaultRowHeight="15" outlineLevelCol="2" x14ac:dyDescent="0.25"/>
  <cols>
    <col min="1" max="1" width="24.28515625" style="14" customWidth="1"/>
    <col min="2" max="2" width="27.5703125" style="14" hidden="1" customWidth="1" outlineLevel="2"/>
    <col min="3" max="4" width="14.85546875" style="14" hidden="1" customWidth="1" outlineLevel="2"/>
    <col min="5" max="5" width="12.7109375" style="14" hidden="1" customWidth="1" outlineLevel="2"/>
    <col min="6" max="6" width="15.28515625" style="14" hidden="1" customWidth="1" outlineLevel="2"/>
    <col min="7" max="7" width="14.140625" style="14" hidden="1" customWidth="1" outlineLevel="2"/>
    <col min="8" max="8" width="12.7109375" style="14" hidden="1" customWidth="1" outlineLevel="1"/>
    <col min="9" max="9" width="15.28515625" style="14" hidden="1" customWidth="1" outlineLevel="1"/>
    <col min="10" max="10" width="14.140625" style="14" hidden="1" customWidth="1" outlineLevel="1"/>
    <col min="11" max="11" width="15.7109375" style="14" customWidth="1" collapsed="1"/>
    <col min="12" max="12" width="15.28515625" style="14" customWidth="1"/>
    <col min="13" max="13" width="14.140625" style="14" customWidth="1"/>
    <col min="14" max="14" width="15.7109375" style="14" customWidth="1"/>
    <col min="15" max="15" width="13.7109375" style="38" bestFit="1" customWidth="1"/>
    <col min="16" max="16" width="57.140625" style="14" customWidth="1"/>
    <col min="17" max="17" width="14.7109375" style="14" customWidth="1"/>
    <col min="18" max="18" width="9" style="14" customWidth="1"/>
    <col min="19" max="19" width="9.28515625" style="14" customWidth="1"/>
    <col min="20" max="20" width="10.140625" style="14" customWidth="1"/>
    <col min="21" max="21" width="11.85546875" style="14" customWidth="1"/>
    <col min="22" max="22" width="12.7109375" style="14" customWidth="1"/>
    <col min="23" max="23" width="9.140625" style="13"/>
    <col min="24" max="16384" width="9.140625" style="14"/>
  </cols>
  <sheetData>
    <row r="1" spans="1:23" s="1" customFormat="1" ht="15.75" x14ac:dyDescent="0.25">
      <c r="A1" s="67" t="s">
        <v>0</v>
      </c>
      <c r="B1" s="67"/>
      <c r="C1" s="67"/>
      <c r="D1" s="67"/>
      <c r="E1" s="67"/>
      <c r="F1" s="67"/>
      <c r="G1" s="67"/>
      <c r="H1" s="67"/>
      <c r="I1" s="67"/>
      <c r="J1" s="67"/>
      <c r="K1" s="67"/>
      <c r="L1" s="67"/>
      <c r="M1" s="67"/>
      <c r="N1" s="67"/>
      <c r="O1" s="67"/>
      <c r="P1" s="67"/>
      <c r="Q1" s="67"/>
      <c r="R1" s="67"/>
      <c r="S1" s="67"/>
      <c r="T1" s="67"/>
      <c r="U1" s="67"/>
      <c r="V1" s="67"/>
    </row>
    <row r="2" spans="1:23" s="1" customFormat="1" ht="15.75" x14ac:dyDescent="0.25">
      <c r="A2" s="67" t="s">
        <v>1</v>
      </c>
      <c r="B2" s="67"/>
      <c r="C2" s="67"/>
      <c r="D2" s="67"/>
      <c r="E2" s="67"/>
      <c r="F2" s="67"/>
      <c r="G2" s="67"/>
      <c r="H2" s="67"/>
      <c r="I2" s="67"/>
      <c r="J2" s="67"/>
      <c r="K2" s="67"/>
      <c r="L2" s="67"/>
      <c r="M2" s="67"/>
      <c r="N2" s="67"/>
      <c r="O2" s="67"/>
      <c r="P2" s="67"/>
      <c r="Q2" s="67"/>
      <c r="R2" s="67"/>
      <c r="S2" s="67"/>
      <c r="T2" s="67"/>
      <c r="U2" s="67"/>
      <c r="V2" s="67"/>
    </row>
    <row r="3" spans="1:23" s="1" customFormat="1" ht="15.75" x14ac:dyDescent="0.25">
      <c r="A3" s="67" t="s">
        <v>249</v>
      </c>
      <c r="B3" s="67"/>
      <c r="C3" s="67"/>
      <c r="D3" s="67"/>
      <c r="E3" s="67"/>
      <c r="F3" s="67"/>
      <c r="G3" s="67"/>
      <c r="H3" s="67"/>
      <c r="I3" s="67"/>
      <c r="J3" s="67"/>
      <c r="K3" s="67"/>
      <c r="L3" s="67"/>
      <c r="M3" s="67"/>
      <c r="N3" s="67"/>
      <c r="O3" s="67"/>
      <c r="P3" s="67"/>
      <c r="Q3" s="67"/>
      <c r="R3" s="67"/>
      <c r="S3" s="67"/>
      <c r="T3" s="67"/>
      <c r="U3" s="67"/>
      <c r="V3" s="67"/>
    </row>
    <row r="4" spans="1:23" customFormat="1" x14ac:dyDescent="0.25">
      <c r="A4" s="2"/>
      <c r="B4" s="3"/>
      <c r="C4" s="4"/>
      <c r="D4" s="5"/>
      <c r="E4" s="5"/>
      <c r="F4" s="5"/>
      <c r="G4" s="5"/>
      <c r="H4" s="5"/>
      <c r="I4" s="5"/>
      <c r="J4" s="5"/>
      <c r="K4" s="5"/>
      <c r="L4" s="5"/>
      <c r="M4" s="5"/>
      <c r="N4" s="5"/>
      <c r="O4" s="6"/>
      <c r="P4" s="5"/>
      <c r="Q4" s="5"/>
      <c r="R4" s="5"/>
    </row>
    <row r="5" spans="1:23" s="8" customFormat="1" ht="15" customHeight="1" x14ac:dyDescent="0.2">
      <c r="A5" s="68" t="s">
        <v>2</v>
      </c>
      <c r="B5" s="54" t="s">
        <v>3</v>
      </c>
      <c r="C5" s="54" t="s">
        <v>4</v>
      </c>
      <c r="D5" s="54" t="s">
        <v>5</v>
      </c>
      <c r="E5" s="54" t="s">
        <v>6</v>
      </c>
      <c r="F5" s="54" t="s">
        <v>7</v>
      </c>
      <c r="G5" s="54" t="s">
        <v>8</v>
      </c>
      <c r="H5" s="54" t="s">
        <v>9</v>
      </c>
      <c r="I5" s="54" t="s">
        <v>182</v>
      </c>
      <c r="J5" s="54" t="s">
        <v>183</v>
      </c>
      <c r="K5" s="54" t="s">
        <v>184</v>
      </c>
      <c r="L5" s="54" t="s">
        <v>251</v>
      </c>
      <c r="M5" s="54" t="s">
        <v>252</v>
      </c>
      <c r="N5" s="54" t="s">
        <v>250</v>
      </c>
      <c r="O5" s="57" t="s">
        <v>10</v>
      </c>
      <c r="P5" s="54" t="s">
        <v>11</v>
      </c>
      <c r="Q5" s="60" t="s">
        <v>12</v>
      </c>
      <c r="R5" s="61"/>
      <c r="S5" s="61"/>
      <c r="T5" s="61"/>
      <c r="U5" s="61"/>
      <c r="V5" s="62"/>
      <c r="W5" s="7"/>
    </row>
    <row r="6" spans="1:23" s="8" customFormat="1" ht="15" customHeight="1" x14ac:dyDescent="0.2">
      <c r="A6" s="69"/>
      <c r="B6" s="55"/>
      <c r="C6" s="55"/>
      <c r="D6" s="55"/>
      <c r="E6" s="55"/>
      <c r="F6" s="55"/>
      <c r="G6" s="55"/>
      <c r="H6" s="55"/>
      <c r="I6" s="55"/>
      <c r="J6" s="55"/>
      <c r="K6" s="55"/>
      <c r="L6" s="55"/>
      <c r="M6" s="55"/>
      <c r="N6" s="55"/>
      <c r="O6" s="58"/>
      <c r="P6" s="55"/>
      <c r="Q6" s="63" t="s">
        <v>13</v>
      </c>
      <c r="R6" s="64"/>
      <c r="S6" s="65"/>
      <c r="T6" s="63" t="s">
        <v>14</v>
      </c>
      <c r="U6" s="64"/>
      <c r="V6" s="66"/>
      <c r="W6" s="7"/>
    </row>
    <row r="7" spans="1:23" s="8" customFormat="1" ht="28.5" x14ac:dyDescent="0.2">
      <c r="A7" s="70"/>
      <c r="B7" s="56"/>
      <c r="C7" s="56"/>
      <c r="D7" s="56"/>
      <c r="E7" s="56"/>
      <c r="F7" s="56"/>
      <c r="G7" s="56"/>
      <c r="H7" s="56"/>
      <c r="I7" s="56"/>
      <c r="J7" s="56"/>
      <c r="K7" s="56"/>
      <c r="L7" s="56"/>
      <c r="M7" s="56"/>
      <c r="N7" s="56"/>
      <c r="O7" s="59"/>
      <c r="P7" s="56"/>
      <c r="Q7" s="52" t="s">
        <v>15</v>
      </c>
      <c r="R7" s="52" t="s">
        <v>16</v>
      </c>
      <c r="S7" s="52" t="s">
        <v>17</v>
      </c>
      <c r="T7" s="52" t="s">
        <v>18</v>
      </c>
      <c r="U7" s="52" t="s">
        <v>19</v>
      </c>
      <c r="V7" s="9" t="s">
        <v>20</v>
      </c>
      <c r="W7" s="7"/>
    </row>
    <row r="8" spans="1:23" x14ac:dyDescent="0.25">
      <c r="A8" s="10" t="s">
        <v>21</v>
      </c>
      <c r="B8" s="11"/>
      <c r="C8" s="11"/>
      <c r="D8" s="11"/>
      <c r="E8" s="11"/>
      <c r="F8" s="11"/>
      <c r="G8" s="11"/>
      <c r="H8" s="11"/>
      <c r="I8" s="11"/>
      <c r="J8" s="11"/>
      <c r="K8" s="11"/>
      <c r="L8" s="11"/>
      <c r="M8" s="11"/>
      <c r="N8" s="11"/>
      <c r="O8" s="12"/>
      <c r="P8" s="11"/>
      <c r="Q8" s="11"/>
      <c r="R8" s="11"/>
      <c r="S8" s="11"/>
      <c r="T8" s="11"/>
      <c r="U8" s="11"/>
      <c r="V8" s="11"/>
      <c r="W8" s="13">
        <v>1</v>
      </c>
    </row>
    <row r="9" spans="1:23" s="18" customFormat="1" ht="60" hidden="1" x14ac:dyDescent="0.25">
      <c r="A9" s="47" t="s">
        <v>22</v>
      </c>
      <c r="B9" s="15" t="s">
        <v>23</v>
      </c>
      <c r="C9" s="16">
        <v>14680</v>
      </c>
      <c r="D9" s="16">
        <v>12380</v>
      </c>
      <c r="E9" s="16">
        <f>C9-D9</f>
        <v>2300</v>
      </c>
      <c r="F9" s="16"/>
      <c r="G9" s="16">
        <v>2300</v>
      </c>
      <c r="H9" s="16">
        <f>E9+F9-G9</f>
        <v>0</v>
      </c>
      <c r="I9" s="16"/>
      <c r="J9" s="16"/>
      <c r="K9" s="16">
        <f>H9+I9-J9</f>
        <v>0</v>
      </c>
      <c r="L9" s="16"/>
      <c r="M9" s="16"/>
      <c r="N9" s="16">
        <f>K9+L9-M9</f>
        <v>0</v>
      </c>
      <c r="O9" s="39">
        <v>42706</v>
      </c>
      <c r="P9" s="15" t="s">
        <v>24</v>
      </c>
      <c r="Q9" s="16"/>
      <c r="R9" s="16"/>
      <c r="S9" s="16"/>
      <c r="T9" s="16"/>
      <c r="U9" s="16"/>
      <c r="V9" s="16"/>
      <c r="W9" s="17" t="str">
        <f>IF(N9&lt;&gt;0,1,"")</f>
        <v/>
      </c>
    </row>
    <row r="10" spans="1:23" s="18" customFormat="1" ht="60" hidden="1" x14ac:dyDescent="0.25">
      <c r="A10" s="47" t="s">
        <v>25</v>
      </c>
      <c r="B10" s="15" t="s">
        <v>23</v>
      </c>
      <c r="C10" s="16">
        <v>14680</v>
      </c>
      <c r="D10" s="16">
        <v>12380</v>
      </c>
      <c r="E10" s="16">
        <f>C10-D10</f>
        <v>2300</v>
      </c>
      <c r="F10" s="16"/>
      <c r="G10" s="16">
        <v>2300</v>
      </c>
      <c r="H10" s="16">
        <f t="shared" ref="H10:H72" si="0">E10+F10-G10</f>
        <v>0</v>
      </c>
      <c r="I10" s="16"/>
      <c r="J10" s="16"/>
      <c r="K10" s="16">
        <f t="shared" ref="K10:K73" si="1">H10+I10-J10</f>
        <v>0</v>
      </c>
      <c r="L10" s="16"/>
      <c r="M10" s="16"/>
      <c r="N10" s="16">
        <f t="shared" ref="N10:N73" si="2">K10+L10-M10</f>
        <v>0</v>
      </c>
      <c r="O10" s="39">
        <v>42706</v>
      </c>
      <c r="P10" s="15" t="s">
        <v>24</v>
      </c>
      <c r="Q10" s="16"/>
      <c r="R10" s="16"/>
      <c r="S10" s="16"/>
      <c r="T10" s="16"/>
      <c r="U10" s="16"/>
      <c r="V10" s="16"/>
      <c r="W10" s="17" t="str">
        <f t="shared" ref="W10:W73" si="3">IF(N10&lt;&gt;0,1,"")</f>
        <v/>
      </c>
    </row>
    <row r="11" spans="1:23" s="18" customFormat="1" ht="60" hidden="1" x14ac:dyDescent="0.25">
      <c r="A11" s="47" t="s">
        <v>26</v>
      </c>
      <c r="B11" s="15" t="s">
        <v>23</v>
      </c>
      <c r="C11" s="16">
        <v>14680</v>
      </c>
      <c r="D11" s="16">
        <v>12380</v>
      </c>
      <c r="E11" s="16">
        <f>C11-D11</f>
        <v>2300</v>
      </c>
      <c r="F11" s="16"/>
      <c r="G11" s="16">
        <v>2300</v>
      </c>
      <c r="H11" s="16">
        <f t="shared" si="0"/>
        <v>0</v>
      </c>
      <c r="I11" s="16"/>
      <c r="J11" s="16"/>
      <c r="K11" s="16">
        <f t="shared" si="1"/>
        <v>0</v>
      </c>
      <c r="L11" s="16"/>
      <c r="M11" s="16"/>
      <c r="N11" s="16">
        <f t="shared" si="2"/>
        <v>0</v>
      </c>
      <c r="O11" s="39">
        <v>42706</v>
      </c>
      <c r="P11" s="15" t="s">
        <v>24</v>
      </c>
      <c r="Q11" s="16"/>
      <c r="R11" s="16"/>
      <c r="S11" s="16"/>
      <c r="T11" s="16"/>
      <c r="U11" s="16"/>
      <c r="V11" s="16"/>
      <c r="W11" s="17" t="str">
        <f t="shared" si="3"/>
        <v/>
      </c>
    </row>
    <row r="12" spans="1:23" s="18" customFormat="1" ht="30" x14ac:dyDescent="0.25">
      <c r="A12" s="47" t="s">
        <v>27</v>
      </c>
      <c r="B12" s="15" t="s">
        <v>28</v>
      </c>
      <c r="C12" s="16"/>
      <c r="D12" s="16"/>
      <c r="E12" s="16">
        <v>4000</v>
      </c>
      <c r="F12" s="16"/>
      <c r="G12" s="16"/>
      <c r="H12" s="16">
        <f t="shared" si="0"/>
        <v>4000</v>
      </c>
      <c r="I12" s="16"/>
      <c r="J12" s="16"/>
      <c r="K12" s="16">
        <f t="shared" si="1"/>
        <v>4000</v>
      </c>
      <c r="L12" s="16"/>
      <c r="M12" s="16"/>
      <c r="N12" s="16">
        <f t="shared" si="2"/>
        <v>4000</v>
      </c>
      <c r="O12" s="39">
        <v>42101</v>
      </c>
      <c r="P12" s="15" t="s">
        <v>29</v>
      </c>
      <c r="Q12" s="16"/>
      <c r="R12" s="16"/>
      <c r="S12" s="16"/>
      <c r="T12" s="16"/>
      <c r="U12" s="16">
        <v>4000</v>
      </c>
      <c r="V12" s="16"/>
      <c r="W12" s="17">
        <f t="shared" si="3"/>
        <v>1</v>
      </c>
    </row>
    <row r="13" spans="1:23" s="18" customFormat="1" ht="30" x14ac:dyDescent="0.25">
      <c r="A13" s="47" t="s">
        <v>27</v>
      </c>
      <c r="B13" s="15" t="s">
        <v>28</v>
      </c>
      <c r="C13" s="16"/>
      <c r="D13" s="16"/>
      <c r="E13" s="16">
        <v>68320</v>
      </c>
      <c r="F13" s="16"/>
      <c r="G13" s="16"/>
      <c r="H13" s="16">
        <f t="shared" si="0"/>
        <v>68320</v>
      </c>
      <c r="I13" s="16"/>
      <c r="J13" s="16"/>
      <c r="K13" s="16">
        <f t="shared" si="1"/>
        <v>68320</v>
      </c>
      <c r="L13" s="16"/>
      <c r="M13" s="16"/>
      <c r="N13" s="16">
        <f t="shared" si="2"/>
        <v>68320</v>
      </c>
      <c r="O13" s="39">
        <v>42114</v>
      </c>
      <c r="P13" s="15" t="s">
        <v>30</v>
      </c>
      <c r="Q13" s="16"/>
      <c r="R13" s="16"/>
      <c r="S13" s="16"/>
      <c r="T13" s="16"/>
      <c r="U13" s="16">
        <v>68320</v>
      </c>
      <c r="V13" s="16"/>
      <c r="W13" s="17">
        <f t="shared" si="3"/>
        <v>1</v>
      </c>
    </row>
    <row r="14" spans="1:23" s="18" customFormat="1" ht="45" x14ac:dyDescent="0.25">
      <c r="A14" s="47" t="s">
        <v>27</v>
      </c>
      <c r="B14" s="15" t="s">
        <v>28</v>
      </c>
      <c r="C14" s="16"/>
      <c r="D14" s="16"/>
      <c r="E14" s="16">
        <v>20000</v>
      </c>
      <c r="F14" s="16"/>
      <c r="G14" s="16"/>
      <c r="H14" s="16">
        <f t="shared" si="0"/>
        <v>20000</v>
      </c>
      <c r="I14" s="16"/>
      <c r="J14" s="16"/>
      <c r="K14" s="16">
        <f t="shared" si="1"/>
        <v>20000</v>
      </c>
      <c r="L14" s="16"/>
      <c r="M14" s="16"/>
      <c r="N14" s="16">
        <f t="shared" si="2"/>
        <v>20000</v>
      </c>
      <c r="O14" s="39">
        <v>42108</v>
      </c>
      <c r="P14" s="15" t="s">
        <v>31</v>
      </c>
      <c r="Q14" s="16"/>
      <c r="R14" s="16"/>
      <c r="S14" s="16"/>
      <c r="T14" s="16"/>
      <c r="U14" s="16">
        <v>20000</v>
      </c>
      <c r="V14" s="16"/>
      <c r="W14" s="17">
        <f t="shared" si="3"/>
        <v>1</v>
      </c>
    </row>
    <row r="15" spans="1:23" s="18" customFormat="1" ht="45" hidden="1" x14ac:dyDescent="0.25">
      <c r="A15" s="47" t="s">
        <v>32</v>
      </c>
      <c r="B15" s="15" t="s">
        <v>33</v>
      </c>
      <c r="C15" s="16"/>
      <c r="D15" s="16"/>
      <c r="E15" s="16"/>
      <c r="F15" s="16">
        <v>7950</v>
      </c>
      <c r="G15" s="16">
        <v>7950</v>
      </c>
      <c r="H15" s="16">
        <f t="shared" si="0"/>
        <v>0</v>
      </c>
      <c r="I15" s="16"/>
      <c r="J15" s="16"/>
      <c r="K15" s="16">
        <f t="shared" si="1"/>
        <v>0</v>
      </c>
      <c r="L15" s="16"/>
      <c r="M15" s="16"/>
      <c r="N15" s="16">
        <f t="shared" si="2"/>
        <v>0</v>
      </c>
      <c r="O15" s="39">
        <v>42747</v>
      </c>
      <c r="P15" s="15" t="s">
        <v>34</v>
      </c>
      <c r="Q15" s="16"/>
      <c r="R15" s="16"/>
      <c r="S15" s="16"/>
      <c r="T15" s="16"/>
      <c r="U15" s="16"/>
      <c r="V15" s="16"/>
      <c r="W15" s="17" t="str">
        <f t="shared" si="3"/>
        <v/>
      </c>
    </row>
    <row r="16" spans="1:23" s="18" customFormat="1" ht="30" hidden="1" x14ac:dyDescent="0.25">
      <c r="A16" s="47" t="s">
        <v>35</v>
      </c>
      <c r="B16" s="15" t="s">
        <v>36</v>
      </c>
      <c r="C16" s="16"/>
      <c r="D16" s="16"/>
      <c r="E16" s="16"/>
      <c r="F16" s="16">
        <v>21300</v>
      </c>
      <c r="G16" s="16">
        <v>21300</v>
      </c>
      <c r="H16" s="16">
        <f t="shared" si="0"/>
        <v>0</v>
      </c>
      <c r="I16" s="16"/>
      <c r="J16" s="16"/>
      <c r="K16" s="16">
        <f t="shared" si="1"/>
        <v>0</v>
      </c>
      <c r="L16" s="16"/>
      <c r="M16" s="16"/>
      <c r="N16" s="16">
        <f t="shared" si="2"/>
        <v>0</v>
      </c>
      <c r="O16" s="39" t="s">
        <v>37</v>
      </c>
      <c r="P16" s="15" t="s">
        <v>38</v>
      </c>
      <c r="Q16" s="16"/>
      <c r="R16" s="16"/>
      <c r="S16" s="16"/>
      <c r="T16" s="16"/>
      <c r="U16" s="16"/>
      <c r="V16" s="16"/>
      <c r="W16" s="17" t="str">
        <f t="shared" si="3"/>
        <v/>
      </c>
    </row>
    <row r="17" spans="1:23" s="18" customFormat="1" ht="30" hidden="1" x14ac:dyDescent="0.25">
      <c r="A17" s="47" t="s">
        <v>32</v>
      </c>
      <c r="B17" s="15" t="s">
        <v>33</v>
      </c>
      <c r="C17" s="16"/>
      <c r="D17" s="16"/>
      <c r="E17" s="16"/>
      <c r="F17" s="16">
        <v>104120</v>
      </c>
      <c r="G17" s="16">
        <v>104120</v>
      </c>
      <c r="H17" s="16">
        <f t="shared" si="0"/>
        <v>0</v>
      </c>
      <c r="I17" s="16"/>
      <c r="J17" s="16"/>
      <c r="K17" s="16">
        <f t="shared" si="1"/>
        <v>0</v>
      </c>
      <c r="L17" s="16"/>
      <c r="M17" s="16"/>
      <c r="N17" s="16">
        <f t="shared" si="2"/>
        <v>0</v>
      </c>
      <c r="O17" s="39" t="s">
        <v>37</v>
      </c>
      <c r="P17" s="15" t="s">
        <v>39</v>
      </c>
      <c r="Q17" s="16"/>
      <c r="R17" s="16"/>
      <c r="S17" s="16"/>
      <c r="T17" s="16"/>
      <c r="U17" s="16"/>
      <c r="V17" s="16"/>
      <c r="W17" s="17" t="str">
        <f t="shared" si="3"/>
        <v/>
      </c>
    </row>
    <row r="18" spans="1:23" s="18" customFormat="1" ht="45" hidden="1" x14ac:dyDescent="0.25">
      <c r="A18" s="47" t="s">
        <v>32</v>
      </c>
      <c r="B18" s="15" t="s">
        <v>33</v>
      </c>
      <c r="C18" s="16"/>
      <c r="D18" s="16"/>
      <c r="E18" s="16"/>
      <c r="F18" s="16">
        <v>22950</v>
      </c>
      <c r="G18" s="16">
        <v>22950</v>
      </c>
      <c r="H18" s="16">
        <f t="shared" si="0"/>
        <v>0</v>
      </c>
      <c r="I18" s="16"/>
      <c r="J18" s="16"/>
      <c r="K18" s="16">
        <f t="shared" si="1"/>
        <v>0</v>
      </c>
      <c r="L18" s="16"/>
      <c r="M18" s="16"/>
      <c r="N18" s="16">
        <f t="shared" si="2"/>
        <v>0</v>
      </c>
      <c r="O18" s="39" t="s">
        <v>40</v>
      </c>
      <c r="P18" s="15" t="s">
        <v>41</v>
      </c>
      <c r="Q18" s="16"/>
      <c r="R18" s="16"/>
      <c r="S18" s="16"/>
      <c r="T18" s="16"/>
      <c r="U18" s="16"/>
      <c r="V18" s="16"/>
      <c r="W18" s="17" t="str">
        <f t="shared" si="3"/>
        <v/>
      </c>
    </row>
    <row r="19" spans="1:23" s="18" customFormat="1" ht="45" hidden="1" x14ac:dyDescent="0.25">
      <c r="A19" s="47" t="s">
        <v>42</v>
      </c>
      <c r="B19" s="15" t="s">
        <v>43</v>
      </c>
      <c r="C19" s="16"/>
      <c r="D19" s="16"/>
      <c r="E19" s="16"/>
      <c r="F19" s="16">
        <v>3060</v>
      </c>
      <c r="G19" s="16">
        <v>3060</v>
      </c>
      <c r="H19" s="16">
        <f t="shared" si="0"/>
        <v>0</v>
      </c>
      <c r="I19" s="16"/>
      <c r="J19" s="16"/>
      <c r="K19" s="16">
        <f t="shared" si="1"/>
        <v>0</v>
      </c>
      <c r="L19" s="16"/>
      <c r="M19" s="16"/>
      <c r="N19" s="16">
        <f t="shared" si="2"/>
        <v>0</v>
      </c>
      <c r="O19" s="39" t="s">
        <v>44</v>
      </c>
      <c r="P19" s="15" t="s">
        <v>45</v>
      </c>
      <c r="Q19" s="16"/>
      <c r="R19" s="16"/>
      <c r="S19" s="16"/>
      <c r="T19" s="16"/>
      <c r="U19" s="16"/>
      <c r="V19" s="16"/>
      <c r="W19" s="17" t="str">
        <f t="shared" si="3"/>
        <v/>
      </c>
    </row>
    <row r="20" spans="1:23" s="18" customFormat="1" ht="45" hidden="1" x14ac:dyDescent="0.25">
      <c r="A20" s="47" t="s">
        <v>32</v>
      </c>
      <c r="B20" s="15" t="s">
        <v>33</v>
      </c>
      <c r="C20" s="16"/>
      <c r="D20" s="16"/>
      <c r="E20" s="16"/>
      <c r="F20" s="16">
        <v>104850</v>
      </c>
      <c r="G20" s="16">
        <v>104850</v>
      </c>
      <c r="H20" s="16">
        <f t="shared" si="0"/>
        <v>0</v>
      </c>
      <c r="I20" s="16"/>
      <c r="J20" s="16"/>
      <c r="K20" s="16">
        <f t="shared" si="1"/>
        <v>0</v>
      </c>
      <c r="L20" s="16"/>
      <c r="M20" s="16"/>
      <c r="N20" s="16">
        <f t="shared" si="2"/>
        <v>0</v>
      </c>
      <c r="O20" s="39" t="s">
        <v>46</v>
      </c>
      <c r="P20" s="15" t="s">
        <v>47</v>
      </c>
      <c r="Q20" s="16"/>
      <c r="R20" s="16"/>
      <c r="S20" s="16"/>
      <c r="T20" s="16"/>
      <c r="U20" s="16"/>
      <c r="V20" s="16"/>
      <c r="W20" s="17" t="str">
        <f t="shared" si="3"/>
        <v/>
      </c>
    </row>
    <row r="21" spans="1:23" s="18" customFormat="1" ht="45" hidden="1" x14ac:dyDescent="0.25">
      <c r="A21" s="47" t="s">
        <v>48</v>
      </c>
      <c r="B21" s="15" t="s">
        <v>49</v>
      </c>
      <c r="C21" s="16"/>
      <c r="D21" s="16"/>
      <c r="E21" s="16"/>
      <c r="F21" s="16">
        <v>24142.12</v>
      </c>
      <c r="G21" s="16">
        <v>24142.12</v>
      </c>
      <c r="H21" s="16">
        <f t="shared" si="0"/>
        <v>0</v>
      </c>
      <c r="I21" s="16"/>
      <c r="J21" s="16"/>
      <c r="K21" s="16">
        <f t="shared" si="1"/>
        <v>0</v>
      </c>
      <c r="L21" s="16"/>
      <c r="M21" s="16"/>
      <c r="N21" s="16">
        <f t="shared" si="2"/>
        <v>0</v>
      </c>
      <c r="O21" s="39" t="s">
        <v>50</v>
      </c>
      <c r="P21" s="15" t="s">
        <v>51</v>
      </c>
      <c r="Q21" s="16"/>
      <c r="R21" s="16"/>
      <c r="S21" s="16"/>
      <c r="T21" s="16"/>
      <c r="U21" s="16"/>
      <c r="V21" s="16"/>
      <c r="W21" s="17" t="str">
        <f t="shared" si="3"/>
        <v/>
      </c>
    </row>
    <row r="22" spans="1:23" s="18" customFormat="1" ht="30" hidden="1" x14ac:dyDescent="0.25">
      <c r="A22" s="47" t="s">
        <v>32</v>
      </c>
      <c r="B22" s="15" t="s">
        <v>33</v>
      </c>
      <c r="C22" s="16"/>
      <c r="D22" s="16"/>
      <c r="E22" s="16"/>
      <c r="F22" s="16">
        <v>19400</v>
      </c>
      <c r="G22" s="16">
        <v>19400</v>
      </c>
      <c r="H22" s="16">
        <f t="shared" si="0"/>
        <v>0</v>
      </c>
      <c r="I22" s="16"/>
      <c r="J22" s="16"/>
      <c r="K22" s="16">
        <f t="shared" si="1"/>
        <v>0</v>
      </c>
      <c r="L22" s="16"/>
      <c r="M22" s="16"/>
      <c r="N22" s="16">
        <f t="shared" si="2"/>
        <v>0</v>
      </c>
      <c r="O22" s="39" t="s">
        <v>52</v>
      </c>
      <c r="P22" s="15" t="s">
        <v>53</v>
      </c>
      <c r="Q22" s="16"/>
      <c r="R22" s="16"/>
      <c r="S22" s="16"/>
      <c r="T22" s="16"/>
      <c r="U22" s="16"/>
      <c r="V22" s="16"/>
      <c r="W22" s="17" t="str">
        <f t="shared" si="3"/>
        <v/>
      </c>
    </row>
    <row r="23" spans="1:23" s="18" customFormat="1" ht="45" hidden="1" x14ac:dyDescent="0.25">
      <c r="A23" s="47" t="s">
        <v>54</v>
      </c>
      <c r="B23" s="15" t="s">
        <v>23</v>
      </c>
      <c r="C23" s="16"/>
      <c r="D23" s="16"/>
      <c r="E23" s="16"/>
      <c r="F23" s="16">
        <v>23180</v>
      </c>
      <c r="G23" s="16">
        <v>23180</v>
      </c>
      <c r="H23" s="16">
        <f t="shared" si="0"/>
        <v>0</v>
      </c>
      <c r="I23" s="16"/>
      <c r="J23" s="16"/>
      <c r="K23" s="16">
        <f t="shared" si="1"/>
        <v>0</v>
      </c>
      <c r="L23" s="16"/>
      <c r="M23" s="16"/>
      <c r="N23" s="16">
        <f t="shared" si="2"/>
        <v>0</v>
      </c>
      <c r="O23" s="39">
        <v>42737</v>
      </c>
      <c r="P23" s="15" t="s">
        <v>55</v>
      </c>
      <c r="Q23" s="16"/>
      <c r="R23" s="16"/>
      <c r="S23" s="16"/>
      <c r="T23" s="16"/>
      <c r="U23" s="16"/>
      <c r="V23" s="16"/>
      <c r="W23" s="17" t="str">
        <f t="shared" si="3"/>
        <v/>
      </c>
    </row>
    <row r="24" spans="1:23" s="18" customFormat="1" ht="45" hidden="1" x14ac:dyDescent="0.25">
      <c r="A24" s="47" t="s">
        <v>32</v>
      </c>
      <c r="B24" s="15" t="s">
        <v>33</v>
      </c>
      <c r="C24" s="16"/>
      <c r="D24" s="16"/>
      <c r="E24" s="16"/>
      <c r="F24" s="16">
        <v>1051942.31</v>
      </c>
      <c r="G24" s="16">
        <v>1051942.31</v>
      </c>
      <c r="H24" s="16">
        <f t="shared" si="0"/>
        <v>0</v>
      </c>
      <c r="I24" s="16"/>
      <c r="J24" s="16"/>
      <c r="K24" s="16">
        <f t="shared" si="1"/>
        <v>0</v>
      </c>
      <c r="L24" s="16"/>
      <c r="M24" s="16"/>
      <c r="N24" s="16">
        <f t="shared" si="2"/>
        <v>0</v>
      </c>
      <c r="O24" s="39">
        <v>42918</v>
      </c>
      <c r="P24" s="15" t="s">
        <v>56</v>
      </c>
      <c r="Q24" s="16"/>
      <c r="R24" s="16"/>
      <c r="S24" s="16"/>
      <c r="T24" s="16"/>
      <c r="U24" s="16"/>
      <c r="V24" s="16"/>
      <c r="W24" s="17" t="str">
        <f t="shared" si="3"/>
        <v/>
      </c>
    </row>
    <row r="25" spans="1:23" s="18" customFormat="1" ht="45" hidden="1" x14ac:dyDescent="0.25">
      <c r="A25" s="47" t="s">
        <v>32</v>
      </c>
      <c r="B25" s="15" t="s">
        <v>33</v>
      </c>
      <c r="C25" s="16"/>
      <c r="D25" s="16"/>
      <c r="E25" s="16"/>
      <c r="F25" s="16">
        <v>493573.41</v>
      </c>
      <c r="G25" s="16">
        <v>493573.41</v>
      </c>
      <c r="H25" s="16">
        <f t="shared" si="0"/>
        <v>0</v>
      </c>
      <c r="I25" s="16"/>
      <c r="J25" s="16"/>
      <c r="K25" s="16">
        <f t="shared" si="1"/>
        <v>0</v>
      </c>
      <c r="L25" s="16"/>
      <c r="M25" s="16"/>
      <c r="N25" s="16">
        <f t="shared" si="2"/>
        <v>0</v>
      </c>
      <c r="O25" s="39">
        <v>42918</v>
      </c>
      <c r="P25" s="15" t="s">
        <v>57</v>
      </c>
      <c r="Q25" s="16"/>
      <c r="R25" s="16"/>
      <c r="S25" s="16"/>
      <c r="T25" s="16"/>
      <c r="U25" s="16"/>
      <c r="V25" s="16"/>
      <c r="W25" s="17" t="str">
        <f t="shared" si="3"/>
        <v/>
      </c>
    </row>
    <row r="26" spans="1:23" s="18" customFormat="1" ht="45" hidden="1" x14ac:dyDescent="0.25">
      <c r="A26" s="47" t="s">
        <v>26</v>
      </c>
      <c r="B26" s="15" t="s">
        <v>23</v>
      </c>
      <c r="C26" s="16"/>
      <c r="D26" s="16"/>
      <c r="E26" s="16"/>
      <c r="F26" s="16">
        <v>14680</v>
      </c>
      <c r="G26" s="16">
        <v>14680</v>
      </c>
      <c r="H26" s="16">
        <f t="shared" si="0"/>
        <v>0</v>
      </c>
      <c r="I26" s="16"/>
      <c r="J26" s="16"/>
      <c r="K26" s="16">
        <f t="shared" si="1"/>
        <v>0</v>
      </c>
      <c r="L26" s="16"/>
      <c r="M26" s="16"/>
      <c r="N26" s="16">
        <f t="shared" si="2"/>
        <v>0</v>
      </c>
      <c r="O26" s="39">
        <v>42980</v>
      </c>
      <c r="P26" s="15" t="s">
        <v>58</v>
      </c>
      <c r="Q26" s="16"/>
      <c r="R26" s="16"/>
      <c r="S26" s="16"/>
      <c r="T26" s="16"/>
      <c r="U26" s="16"/>
      <c r="V26" s="16"/>
      <c r="W26" s="17" t="str">
        <f t="shared" si="3"/>
        <v/>
      </c>
    </row>
    <row r="27" spans="1:23" s="18" customFormat="1" ht="45" hidden="1" x14ac:dyDescent="0.25">
      <c r="A27" s="47" t="s">
        <v>59</v>
      </c>
      <c r="B27" s="15" t="s">
        <v>23</v>
      </c>
      <c r="C27" s="16"/>
      <c r="D27" s="16"/>
      <c r="E27" s="16"/>
      <c r="F27" s="16">
        <v>14680</v>
      </c>
      <c r="G27" s="16">
        <v>14680</v>
      </c>
      <c r="H27" s="16">
        <f t="shared" si="0"/>
        <v>0</v>
      </c>
      <c r="I27" s="16"/>
      <c r="J27" s="16"/>
      <c r="K27" s="16">
        <f t="shared" si="1"/>
        <v>0</v>
      </c>
      <c r="L27" s="16"/>
      <c r="M27" s="16"/>
      <c r="N27" s="16">
        <f t="shared" si="2"/>
        <v>0</v>
      </c>
      <c r="O27" s="39">
        <v>42980</v>
      </c>
      <c r="P27" s="15" t="s">
        <v>60</v>
      </c>
      <c r="Q27" s="16"/>
      <c r="R27" s="16"/>
      <c r="S27" s="16"/>
      <c r="T27" s="16"/>
      <c r="U27" s="16"/>
      <c r="V27" s="16"/>
      <c r="W27" s="17" t="str">
        <f t="shared" si="3"/>
        <v/>
      </c>
    </row>
    <row r="28" spans="1:23" s="18" customFormat="1" ht="45" hidden="1" x14ac:dyDescent="0.25">
      <c r="A28" s="47" t="s">
        <v>25</v>
      </c>
      <c r="B28" s="15" t="s">
        <v>23</v>
      </c>
      <c r="C28" s="16"/>
      <c r="D28" s="16"/>
      <c r="E28" s="16"/>
      <c r="F28" s="16">
        <v>14680</v>
      </c>
      <c r="G28" s="16">
        <v>14680</v>
      </c>
      <c r="H28" s="16">
        <f t="shared" si="0"/>
        <v>0</v>
      </c>
      <c r="I28" s="16"/>
      <c r="J28" s="16"/>
      <c r="K28" s="16">
        <f t="shared" si="1"/>
        <v>0</v>
      </c>
      <c r="L28" s="16"/>
      <c r="M28" s="16"/>
      <c r="N28" s="16">
        <f t="shared" si="2"/>
        <v>0</v>
      </c>
      <c r="O28" s="39">
        <v>42980</v>
      </c>
      <c r="P28" s="15" t="s">
        <v>61</v>
      </c>
      <c r="Q28" s="16"/>
      <c r="R28" s="16"/>
      <c r="S28" s="16"/>
      <c r="T28" s="16"/>
      <c r="U28" s="16"/>
      <c r="V28" s="16"/>
      <c r="W28" s="17" t="str">
        <f t="shared" si="3"/>
        <v/>
      </c>
    </row>
    <row r="29" spans="1:23" s="18" customFormat="1" ht="45" hidden="1" x14ac:dyDescent="0.25">
      <c r="A29" s="47" t="s">
        <v>22</v>
      </c>
      <c r="B29" s="15" t="s">
        <v>23</v>
      </c>
      <c r="C29" s="16"/>
      <c r="D29" s="16"/>
      <c r="E29" s="16"/>
      <c r="F29" s="16">
        <v>14680</v>
      </c>
      <c r="G29" s="16">
        <v>14680</v>
      </c>
      <c r="H29" s="16">
        <f t="shared" si="0"/>
        <v>0</v>
      </c>
      <c r="I29" s="16"/>
      <c r="J29" s="16"/>
      <c r="K29" s="16">
        <f t="shared" si="1"/>
        <v>0</v>
      </c>
      <c r="L29" s="16"/>
      <c r="M29" s="16"/>
      <c r="N29" s="16">
        <f t="shared" si="2"/>
        <v>0</v>
      </c>
      <c r="O29" s="39">
        <v>42980</v>
      </c>
      <c r="P29" s="15" t="s">
        <v>62</v>
      </c>
      <c r="Q29" s="16"/>
      <c r="R29" s="16"/>
      <c r="S29" s="16"/>
      <c r="T29" s="16"/>
      <c r="U29" s="16"/>
      <c r="V29" s="16"/>
      <c r="W29" s="17" t="str">
        <f t="shared" si="3"/>
        <v/>
      </c>
    </row>
    <row r="30" spans="1:23" s="18" customFormat="1" ht="45" hidden="1" x14ac:dyDescent="0.25">
      <c r="A30" s="47" t="s">
        <v>63</v>
      </c>
      <c r="B30" s="15" t="s">
        <v>23</v>
      </c>
      <c r="C30" s="16"/>
      <c r="D30" s="16"/>
      <c r="E30" s="16"/>
      <c r="F30" s="16">
        <v>14680</v>
      </c>
      <c r="G30" s="16">
        <v>14680</v>
      </c>
      <c r="H30" s="16">
        <f t="shared" si="0"/>
        <v>0</v>
      </c>
      <c r="I30" s="16"/>
      <c r="J30" s="16"/>
      <c r="K30" s="16">
        <f t="shared" si="1"/>
        <v>0</v>
      </c>
      <c r="L30" s="16"/>
      <c r="M30" s="16"/>
      <c r="N30" s="16">
        <f t="shared" si="2"/>
        <v>0</v>
      </c>
      <c r="O30" s="39">
        <v>42980</v>
      </c>
      <c r="P30" s="15" t="s">
        <v>64</v>
      </c>
      <c r="Q30" s="16"/>
      <c r="R30" s="16"/>
      <c r="S30" s="16"/>
      <c r="T30" s="16"/>
      <c r="U30" s="16"/>
      <c r="V30" s="16"/>
      <c r="W30" s="17" t="str">
        <f t="shared" si="3"/>
        <v/>
      </c>
    </row>
    <row r="31" spans="1:23" s="18" customFormat="1" ht="45" hidden="1" x14ac:dyDescent="0.25">
      <c r="A31" s="47" t="s">
        <v>65</v>
      </c>
      <c r="B31" s="15" t="s">
        <v>23</v>
      </c>
      <c r="C31" s="16"/>
      <c r="D31" s="16"/>
      <c r="E31" s="16"/>
      <c r="F31" s="16">
        <v>14680</v>
      </c>
      <c r="G31" s="16">
        <v>14680</v>
      </c>
      <c r="H31" s="16">
        <f t="shared" si="0"/>
        <v>0</v>
      </c>
      <c r="I31" s="16"/>
      <c r="J31" s="16"/>
      <c r="K31" s="16">
        <f t="shared" si="1"/>
        <v>0</v>
      </c>
      <c r="L31" s="16"/>
      <c r="M31" s="16"/>
      <c r="N31" s="16">
        <f t="shared" si="2"/>
        <v>0</v>
      </c>
      <c r="O31" s="39">
        <v>42980</v>
      </c>
      <c r="P31" s="15" t="s">
        <v>66</v>
      </c>
      <c r="Q31" s="16"/>
      <c r="R31" s="16"/>
      <c r="S31" s="16"/>
      <c r="T31" s="16"/>
      <c r="U31" s="16"/>
      <c r="V31" s="16"/>
      <c r="W31" s="17" t="str">
        <f t="shared" si="3"/>
        <v/>
      </c>
    </row>
    <row r="32" spans="1:23" s="18" customFormat="1" ht="45" hidden="1" x14ac:dyDescent="0.25">
      <c r="A32" s="47" t="s">
        <v>67</v>
      </c>
      <c r="B32" s="15" t="s">
        <v>23</v>
      </c>
      <c r="C32" s="16"/>
      <c r="D32" s="16"/>
      <c r="E32" s="16"/>
      <c r="F32" s="16">
        <v>14680</v>
      </c>
      <c r="G32" s="16">
        <v>14680</v>
      </c>
      <c r="H32" s="16">
        <f t="shared" si="0"/>
        <v>0</v>
      </c>
      <c r="I32" s="16"/>
      <c r="J32" s="16"/>
      <c r="K32" s="16">
        <f t="shared" si="1"/>
        <v>0</v>
      </c>
      <c r="L32" s="16"/>
      <c r="M32" s="16"/>
      <c r="N32" s="16">
        <f t="shared" si="2"/>
        <v>0</v>
      </c>
      <c r="O32" s="39">
        <v>42980</v>
      </c>
      <c r="P32" s="15" t="s">
        <v>68</v>
      </c>
      <c r="Q32" s="16"/>
      <c r="R32" s="16"/>
      <c r="S32" s="16"/>
      <c r="T32" s="16"/>
      <c r="U32" s="16"/>
      <c r="V32" s="16"/>
      <c r="W32" s="17" t="str">
        <f t="shared" si="3"/>
        <v/>
      </c>
    </row>
    <row r="33" spans="1:23" s="18" customFormat="1" ht="45" hidden="1" x14ac:dyDescent="0.25">
      <c r="A33" s="47" t="s">
        <v>69</v>
      </c>
      <c r="B33" s="15" t="s">
        <v>23</v>
      </c>
      <c r="C33" s="16"/>
      <c r="D33" s="16"/>
      <c r="E33" s="16"/>
      <c r="F33" s="16">
        <v>14680</v>
      </c>
      <c r="G33" s="16">
        <v>14680</v>
      </c>
      <c r="H33" s="16">
        <f t="shared" si="0"/>
        <v>0</v>
      </c>
      <c r="I33" s="16"/>
      <c r="J33" s="16"/>
      <c r="K33" s="16">
        <f t="shared" si="1"/>
        <v>0</v>
      </c>
      <c r="L33" s="16"/>
      <c r="M33" s="16"/>
      <c r="N33" s="16">
        <f t="shared" si="2"/>
        <v>0</v>
      </c>
      <c r="O33" s="39">
        <v>42980</v>
      </c>
      <c r="P33" s="15" t="s">
        <v>70</v>
      </c>
      <c r="Q33" s="16"/>
      <c r="R33" s="16"/>
      <c r="S33" s="16"/>
      <c r="T33" s="16"/>
      <c r="U33" s="16"/>
      <c r="V33" s="16"/>
      <c r="W33" s="17" t="str">
        <f t="shared" si="3"/>
        <v/>
      </c>
    </row>
    <row r="34" spans="1:23" s="18" customFormat="1" ht="45" hidden="1" x14ac:dyDescent="0.25">
      <c r="A34" s="47" t="s">
        <v>42</v>
      </c>
      <c r="B34" s="15" t="s">
        <v>43</v>
      </c>
      <c r="C34" s="16"/>
      <c r="D34" s="16"/>
      <c r="E34" s="16"/>
      <c r="F34" s="16">
        <v>10000</v>
      </c>
      <c r="G34" s="16">
        <v>10000</v>
      </c>
      <c r="H34" s="16">
        <f t="shared" si="0"/>
        <v>0</v>
      </c>
      <c r="I34" s="16"/>
      <c r="J34" s="16"/>
      <c r="K34" s="16">
        <f t="shared" si="1"/>
        <v>0</v>
      </c>
      <c r="L34" s="16"/>
      <c r="M34" s="16"/>
      <c r="N34" s="16">
        <f t="shared" si="2"/>
        <v>0</v>
      </c>
      <c r="O34" s="39" t="s">
        <v>71</v>
      </c>
      <c r="P34" s="15" t="s">
        <v>72</v>
      </c>
      <c r="Q34" s="16"/>
      <c r="R34" s="16"/>
      <c r="S34" s="16"/>
      <c r="T34" s="16"/>
      <c r="U34" s="16"/>
      <c r="V34" s="16"/>
      <c r="W34" s="17" t="str">
        <f t="shared" si="3"/>
        <v/>
      </c>
    </row>
    <row r="35" spans="1:23" s="18" customFormat="1" ht="45" hidden="1" x14ac:dyDescent="0.25">
      <c r="A35" s="47" t="s">
        <v>32</v>
      </c>
      <c r="B35" s="15" t="s">
        <v>33</v>
      </c>
      <c r="C35" s="16"/>
      <c r="D35" s="16"/>
      <c r="E35" s="16"/>
      <c r="F35" s="16">
        <v>19700</v>
      </c>
      <c r="G35" s="16">
        <v>19700</v>
      </c>
      <c r="H35" s="16">
        <f t="shared" si="0"/>
        <v>0</v>
      </c>
      <c r="I35" s="16"/>
      <c r="J35" s="16"/>
      <c r="K35" s="16">
        <f t="shared" si="1"/>
        <v>0</v>
      </c>
      <c r="L35" s="16"/>
      <c r="M35" s="16"/>
      <c r="N35" s="16">
        <f t="shared" si="2"/>
        <v>0</v>
      </c>
      <c r="O35" s="39" t="s">
        <v>71</v>
      </c>
      <c r="P35" s="15" t="s">
        <v>73</v>
      </c>
      <c r="Q35" s="16"/>
      <c r="R35" s="16"/>
      <c r="S35" s="16"/>
      <c r="T35" s="16"/>
      <c r="U35" s="16"/>
      <c r="V35" s="16"/>
      <c r="W35" s="17" t="str">
        <f t="shared" si="3"/>
        <v/>
      </c>
    </row>
    <row r="36" spans="1:23" s="18" customFormat="1" ht="45" hidden="1" x14ac:dyDescent="0.25">
      <c r="A36" s="47" t="s">
        <v>32</v>
      </c>
      <c r="B36" s="15" t="s">
        <v>33</v>
      </c>
      <c r="C36" s="16"/>
      <c r="D36" s="16"/>
      <c r="E36" s="16"/>
      <c r="F36" s="16">
        <v>45950</v>
      </c>
      <c r="G36" s="16">
        <v>45950</v>
      </c>
      <c r="H36" s="16">
        <f t="shared" si="0"/>
        <v>0</v>
      </c>
      <c r="I36" s="16"/>
      <c r="J36" s="16"/>
      <c r="K36" s="16">
        <f t="shared" si="1"/>
        <v>0</v>
      </c>
      <c r="L36" s="16"/>
      <c r="M36" s="16"/>
      <c r="N36" s="16">
        <f t="shared" si="2"/>
        <v>0</v>
      </c>
      <c r="O36" s="39" t="s">
        <v>74</v>
      </c>
      <c r="P36" s="15" t="s">
        <v>75</v>
      </c>
      <c r="Q36" s="16"/>
      <c r="R36" s="16"/>
      <c r="S36" s="16"/>
      <c r="T36" s="16"/>
      <c r="U36" s="16"/>
      <c r="V36" s="16"/>
      <c r="W36" s="17" t="str">
        <f t="shared" si="3"/>
        <v/>
      </c>
    </row>
    <row r="37" spans="1:23" s="18" customFormat="1" hidden="1" x14ac:dyDescent="0.25">
      <c r="A37" s="47" t="s">
        <v>32</v>
      </c>
      <c r="B37" s="15" t="s">
        <v>33</v>
      </c>
      <c r="C37" s="16"/>
      <c r="D37" s="16"/>
      <c r="E37" s="16"/>
      <c r="F37" s="16">
        <v>182475</v>
      </c>
      <c r="G37" s="16">
        <v>182475</v>
      </c>
      <c r="H37" s="16">
        <f t="shared" si="0"/>
        <v>0</v>
      </c>
      <c r="I37" s="16"/>
      <c r="J37" s="16"/>
      <c r="K37" s="16">
        <f t="shared" si="1"/>
        <v>0</v>
      </c>
      <c r="L37" s="16"/>
      <c r="M37" s="16"/>
      <c r="N37" s="16">
        <f t="shared" si="2"/>
        <v>0</v>
      </c>
      <c r="O37" s="39" t="s">
        <v>76</v>
      </c>
      <c r="P37" s="15" t="s">
        <v>77</v>
      </c>
      <c r="Q37" s="16"/>
      <c r="R37" s="16"/>
      <c r="S37" s="16"/>
      <c r="T37" s="16"/>
      <c r="U37" s="16"/>
      <c r="V37" s="16"/>
      <c r="W37" s="17" t="str">
        <f t="shared" si="3"/>
        <v/>
      </c>
    </row>
    <row r="38" spans="1:23" s="18" customFormat="1" ht="60" hidden="1" x14ac:dyDescent="0.25">
      <c r="A38" s="47" t="s">
        <v>78</v>
      </c>
      <c r="B38" s="15" t="s">
        <v>79</v>
      </c>
      <c r="C38" s="16"/>
      <c r="D38" s="16"/>
      <c r="E38" s="16"/>
      <c r="F38" s="16">
        <v>20795</v>
      </c>
      <c r="G38" s="16">
        <v>20795</v>
      </c>
      <c r="H38" s="16">
        <f t="shared" si="0"/>
        <v>0</v>
      </c>
      <c r="I38" s="16"/>
      <c r="J38" s="16"/>
      <c r="K38" s="16">
        <f t="shared" si="1"/>
        <v>0</v>
      </c>
      <c r="L38" s="16"/>
      <c r="M38" s="16"/>
      <c r="N38" s="16">
        <f t="shared" si="2"/>
        <v>0</v>
      </c>
      <c r="O38" s="39" t="s">
        <v>80</v>
      </c>
      <c r="P38" s="15" t="s">
        <v>81</v>
      </c>
      <c r="Q38" s="16"/>
      <c r="R38" s="16"/>
      <c r="S38" s="16"/>
      <c r="T38" s="16"/>
      <c r="U38" s="16"/>
      <c r="V38" s="16"/>
      <c r="W38" s="17" t="str">
        <f t="shared" si="3"/>
        <v/>
      </c>
    </row>
    <row r="39" spans="1:23" s="18" customFormat="1" ht="30" hidden="1" x14ac:dyDescent="0.25">
      <c r="A39" s="47" t="s">
        <v>32</v>
      </c>
      <c r="B39" s="15" t="s">
        <v>33</v>
      </c>
      <c r="C39" s="16"/>
      <c r="D39" s="16"/>
      <c r="E39" s="16"/>
      <c r="F39" s="16">
        <v>7382.05</v>
      </c>
      <c r="G39" s="16">
        <v>7382.05</v>
      </c>
      <c r="H39" s="16">
        <f t="shared" si="0"/>
        <v>0</v>
      </c>
      <c r="I39" s="16"/>
      <c r="J39" s="16"/>
      <c r="K39" s="16">
        <f t="shared" si="1"/>
        <v>0</v>
      </c>
      <c r="L39" s="16"/>
      <c r="M39" s="16"/>
      <c r="N39" s="16">
        <f t="shared" si="2"/>
        <v>0</v>
      </c>
      <c r="O39" s="39" t="s">
        <v>80</v>
      </c>
      <c r="P39" s="15" t="s">
        <v>82</v>
      </c>
      <c r="Q39" s="16"/>
      <c r="R39" s="16"/>
      <c r="S39" s="16"/>
      <c r="T39" s="16"/>
      <c r="U39" s="16"/>
      <c r="V39" s="16"/>
      <c r="W39" s="17" t="str">
        <f t="shared" si="3"/>
        <v/>
      </c>
    </row>
    <row r="40" spans="1:23" s="18" customFormat="1" ht="45" hidden="1" x14ac:dyDescent="0.25">
      <c r="A40" s="47" t="s">
        <v>54</v>
      </c>
      <c r="B40" s="15" t="s">
        <v>23</v>
      </c>
      <c r="C40" s="16"/>
      <c r="D40" s="16"/>
      <c r="E40" s="16"/>
      <c r="F40" s="16">
        <v>14680</v>
      </c>
      <c r="G40" s="16">
        <v>14680</v>
      </c>
      <c r="H40" s="16">
        <f t="shared" si="0"/>
        <v>0</v>
      </c>
      <c r="I40" s="16"/>
      <c r="J40" s="16"/>
      <c r="K40" s="16">
        <f t="shared" si="1"/>
        <v>0</v>
      </c>
      <c r="L40" s="16"/>
      <c r="M40" s="16"/>
      <c r="N40" s="16">
        <f t="shared" si="2"/>
        <v>0</v>
      </c>
      <c r="O40" s="39">
        <v>42738</v>
      </c>
      <c r="P40" s="15" t="s">
        <v>83</v>
      </c>
      <c r="Q40" s="16"/>
      <c r="R40" s="16"/>
      <c r="S40" s="16"/>
      <c r="T40" s="16"/>
      <c r="U40" s="16"/>
      <c r="V40" s="16"/>
      <c r="W40" s="17" t="str">
        <f t="shared" si="3"/>
        <v/>
      </c>
    </row>
    <row r="41" spans="1:23" s="18" customFormat="1" ht="45" hidden="1" x14ac:dyDescent="0.25">
      <c r="A41" s="47" t="s">
        <v>48</v>
      </c>
      <c r="B41" s="15" t="s">
        <v>23</v>
      </c>
      <c r="C41" s="16"/>
      <c r="D41" s="16"/>
      <c r="E41" s="16"/>
      <c r="F41" s="16">
        <v>13500</v>
      </c>
      <c r="G41" s="16">
        <v>13500</v>
      </c>
      <c r="H41" s="16">
        <f t="shared" si="0"/>
        <v>0</v>
      </c>
      <c r="I41" s="16"/>
      <c r="J41" s="16"/>
      <c r="K41" s="16">
        <f t="shared" si="1"/>
        <v>0</v>
      </c>
      <c r="L41" s="16"/>
      <c r="M41" s="16"/>
      <c r="N41" s="16">
        <f t="shared" si="2"/>
        <v>0</v>
      </c>
      <c r="O41" s="39">
        <v>42797</v>
      </c>
      <c r="P41" s="15" t="s">
        <v>84</v>
      </c>
      <c r="Q41" s="16"/>
      <c r="R41" s="16"/>
      <c r="S41" s="16"/>
      <c r="T41" s="16"/>
      <c r="U41" s="16"/>
      <c r="V41" s="16"/>
      <c r="W41" s="17" t="str">
        <f t="shared" si="3"/>
        <v/>
      </c>
    </row>
    <row r="42" spans="1:23" s="18" customFormat="1" ht="45" hidden="1" x14ac:dyDescent="0.25">
      <c r="A42" s="47" t="s">
        <v>69</v>
      </c>
      <c r="B42" s="15" t="s">
        <v>23</v>
      </c>
      <c r="C42" s="16"/>
      <c r="D42" s="16"/>
      <c r="E42" s="16"/>
      <c r="F42" s="16">
        <v>13500</v>
      </c>
      <c r="G42" s="16">
        <v>13500</v>
      </c>
      <c r="H42" s="16">
        <f t="shared" si="0"/>
        <v>0</v>
      </c>
      <c r="I42" s="16"/>
      <c r="J42" s="16"/>
      <c r="K42" s="16">
        <f t="shared" si="1"/>
        <v>0</v>
      </c>
      <c r="L42" s="16"/>
      <c r="M42" s="16"/>
      <c r="N42" s="16">
        <f t="shared" si="2"/>
        <v>0</v>
      </c>
      <c r="O42" s="39">
        <v>42797</v>
      </c>
      <c r="P42" s="15" t="s">
        <v>85</v>
      </c>
      <c r="Q42" s="16"/>
      <c r="R42" s="16"/>
      <c r="S42" s="16"/>
      <c r="T42" s="16"/>
      <c r="U42" s="16"/>
      <c r="V42" s="16"/>
      <c r="W42" s="17" t="str">
        <f t="shared" si="3"/>
        <v/>
      </c>
    </row>
    <row r="43" spans="1:23" s="18" customFormat="1" ht="45" hidden="1" x14ac:dyDescent="0.25">
      <c r="A43" s="47" t="s">
        <v>67</v>
      </c>
      <c r="B43" s="15" t="s">
        <v>23</v>
      </c>
      <c r="C43" s="16"/>
      <c r="D43" s="16"/>
      <c r="E43" s="16"/>
      <c r="F43" s="16">
        <v>13500</v>
      </c>
      <c r="G43" s="16">
        <v>13500</v>
      </c>
      <c r="H43" s="16">
        <f t="shared" si="0"/>
        <v>0</v>
      </c>
      <c r="I43" s="16"/>
      <c r="J43" s="16"/>
      <c r="K43" s="16">
        <f t="shared" si="1"/>
        <v>0</v>
      </c>
      <c r="L43" s="16"/>
      <c r="M43" s="16"/>
      <c r="N43" s="16">
        <f t="shared" si="2"/>
        <v>0</v>
      </c>
      <c r="O43" s="39">
        <v>42797</v>
      </c>
      <c r="P43" s="15" t="s">
        <v>86</v>
      </c>
      <c r="Q43" s="16"/>
      <c r="R43" s="16"/>
      <c r="S43" s="16"/>
      <c r="T43" s="16"/>
      <c r="U43" s="16"/>
      <c r="V43" s="16"/>
      <c r="W43" s="17" t="str">
        <f t="shared" si="3"/>
        <v/>
      </c>
    </row>
    <row r="44" spans="1:23" s="18" customFormat="1" ht="30" hidden="1" x14ac:dyDescent="0.25">
      <c r="A44" s="47" t="s">
        <v>32</v>
      </c>
      <c r="B44" s="15" t="s">
        <v>33</v>
      </c>
      <c r="C44" s="16"/>
      <c r="D44" s="16"/>
      <c r="E44" s="16"/>
      <c r="F44" s="16">
        <v>1241589.3600000001</v>
      </c>
      <c r="G44" s="16">
        <v>1241589.3600000001</v>
      </c>
      <c r="H44" s="16">
        <f t="shared" si="0"/>
        <v>0</v>
      </c>
      <c r="I44" s="16"/>
      <c r="J44" s="16"/>
      <c r="K44" s="16">
        <f t="shared" si="1"/>
        <v>0</v>
      </c>
      <c r="L44" s="16"/>
      <c r="M44" s="16"/>
      <c r="N44" s="16">
        <f t="shared" si="2"/>
        <v>0</v>
      </c>
      <c r="O44" s="39">
        <v>42797</v>
      </c>
      <c r="P44" s="15" t="s">
        <v>87</v>
      </c>
      <c r="Q44" s="16"/>
      <c r="R44" s="16"/>
      <c r="S44" s="16"/>
      <c r="T44" s="16"/>
      <c r="U44" s="16"/>
      <c r="V44" s="16"/>
      <c r="W44" s="17" t="str">
        <f t="shared" si="3"/>
        <v/>
      </c>
    </row>
    <row r="45" spans="1:23" s="18" customFormat="1" ht="30" hidden="1" x14ac:dyDescent="0.25">
      <c r="A45" s="47" t="s">
        <v>88</v>
      </c>
      <c r="B45" s="15" t="s">
        <v>89</v>
      </c>
      <c r="C45" s="16"/>
      <c r="D45" s="16"/>
      <c r="E45" s="16"/>
      <c r="F45" s="16">
        <v>14081.32</v>
      </c>
      <c r="G45" s="16">
        <v>14081.32</v>
      </c>
      <c r="H45" s="16">
        <f t="shared" si="0"/>
        <v>0</v>
      </c>
      <c r="I45" s="16"/>
      <c r="J45" s="16"/>
      <c r="K45" s="16">
        <f t="shared" si="1"/>
        <v>0</v>
      </c>
      <c r="L45" s="16"/>
      <c r="M45" s="16"/>
      <c r="N45" s="16">
        <f t="shared" si="2"/>
        <v>0</v>
      </c>
      <c r="O45" s="39">
        <v>42981</v>
      </c>
      <c r="P45" s="15" t="s">
        <v>90</v>
      </c>
      <c r="Q45" s="16"/>
      <c r="R45" s="16"/>
      <c r="S45" s="16"/>
      <c r="T45" s="16"/>
      <c r="U45" s="16"/>
      <c r="V45" s="16"/>
      <c r="W45" s="17" t="str">
        <f t="shared" si="3"/>
        <v/>
      </c>
    </row>
    <row r="46" spans="1:23" s="18" customFormat="1" ht="60" hidden="1" x14ac:dyDescent="0.25">
      <c r="A46" s="47" t="s">
        <v>91</v>
      </c>
      <c r="B46" s="15" t="s">
        <v>92</v>
      </c>
      <c r="C46" s="16"/>
      <c r="D46" s="16"/>
      <c r="E46" s="16"/>
      <c r="F46" s="16">
        <v>16700</v>
      </c>
      <c r="G46" s="16">
        <v>16700</v>
      </c>
      <c r="H46" s="16">
        <f t="shared" si="0"/>
        <v>0</v>
      </c>
      <c r="I46" s="16"/>
      <c r="J46" s="16"/>
      <c r="K46" s="16">
        <f t="shared" si="1"/>
        <v>0</v>
      </c>
      <c r="L46" s="16"/>
      <c r="M46" s="16"/>
      <c r="N46" s="16">
        <f t="shared" si="2"/>
        <v>0</v>
      </c>
      <c r="O46" s="39">
        <v>43011</v>
      </c>
      <c r="P46" s="15" t="s">
        <v>93</v>
      </c>
      <c r="Q46" s="16"/>
      <c r="R46" s="16"/>
      <c r="S46" s="16"/>
      <c r="T46" s="16"/>
      <c r="U46" s="16"/>
      <c r="V46" s="16"/>
      <c r="W46" s="17" t="str">
        <f t="shared" si="3"/>
        <v/>
      </c>
    </row>
    <row r="47" spans="1:23" s="18" customFormat="1" ht="60" hidden="1" x14ac:dyDescent="0.25">
      <c r="A47" s="47" t="s">
        <v>94</v>
      </c>
      <c r="B47" s="15" t="s">
        <v>95</v>
      </c>
      <c r="C47" s="16"/>
      <c r="D47" s="16"/>
      <c r="E47" s="16"/>
      <c r="F47" s="16">
        <v>16700</v>
      </c>
      <c r="G47" s="16">
        <v>16700</v>
      </c>
      <c r="H47" s="16">
        <f t="shared" si="0"/>
        <v>0</v>
      </c>
      <c r="I47" s="16"/>
      <c r="J47" s="16"/>
      <c r="K47" s="16">
        <f t="shared" si="1"/>
        <v>0</v>
      </c>
      <c r="L47" s="16"/>
      <c r="M47" s="16"/>
      <c r="N47" s="16">
        <f t="shared" si="2"/>
        <v>0</v>
      </c>
      <c r="O47" s="39">
        <v>43011</v>
      </c>
      <c r="P47" s="15" t="s">
        <v>96</v>
      </c>
      <c r="Q47" s="16"/>
      <c r="R47" s="16"/>
      <c r="S47" s="16"/>
      <c r="T47" s="16"/>
      <c r="U47" s="16"/>
      <c r="V47" s="16"/>
      <c r="W47" s="17" t="str">
        <f t="shared" si="3"/>
        <v/>
      </c>
    </row>
    <row r="48" spans="1:23" s="18" customFormat="1" ht="60" hidden="1" x14ac:dyDescent="0.25">
      <c r="A48" s="47" t="s">
        <v>97</v>
      </c>
      <c r="B48" s="15"/>
      <c r="C48" s="16"/>
      <c r="D48" s="16"/>
      <c r="E48" s="16"/>
      <c r="F48" s="16">
        <v>16700</v>
      </c>
      <c r="G48" s="16">
        <v>16700</v>
      </c>
      <c r="H48" s="16">
        <f t="shared" si="0"/>
        <v>0</v>
      </c>
      <c r="I48" s="16"/>
      <c r="J48" s="16"/>
      <c r="K48" s="16">
        <f t="shared" si="1"/>
        <v>0</v>
      </c>
      <c r="L48" s="16"/>
      <c r="M48" s="16"/>
      <c r="N48" s="16">
        <f t="shared" si="2"/>
        <v>0</v>
      </c>
      <c r="O48" s="39">
        <v>43011</v>
      </c>
      <c r="P48" s="15" t="s">
        <v>98</v>
      </c>
      <c r="Q48" s="16"/>
      <c r="R48" s="16"/>
      <c r="S48" s="16"/>
      <c r="T48" s="16"/>
      <c r="U48" s="16"/>
      <c r="V48" s="16"/>
      <c r="W48" s="17" t="str">
        <f t="shared" si="3"/>
        <v/>
      </c>
    </row>
    <row r="49" spans="1:23" s="18" customFormat="1" ht="60" hidden="1" x14ac:dyDescent="0.25">
      <c r="A49" s="47" t="s">
        <v>32</v>
      </c>
      <c r="B49" s="15" t="s">
        <v>33</v>
      </c>
      <c r="C49" s="16"/>
      <c r="D49" s="16"/>
      <c r="E49" s="16"/>
      <c r="F49" s="16">
        <v>16700</v>
      </c>
      <c r="G49" s="16">
        <v>16700</v>
      </c>
      <c r="H49" s="16">
        <f t="shared" si="0"/>
        <v>0</v>
      </c>
      <c r="I49" s="16"/>
      <c r="J49" s="16"/>
      <c r="K49" s="16">
        <f t="shared" si="1"/>
        <v>0</v>
      </c>
      <c r="L49" s="16"/>
      <c r="M49" s="16"/>
      <c r="N49" s="16">
        <f t="shared" si="2"/>
        <v>0</v>
      </c>
      <c r="O49" s="39">
        <v>43011</v>
      </c>
      <c r="P49" s="15" t="s">
        <v>99</v>
      </c>
      <c r="Q49" s="16"/>
      <c r="R49" s="16"/>
      <c r="S49" s="16"/>
      <c r="T49" s="16"/>
      <c r="U49" s="16"/>
      <c r="V49" s="16"/>
      <c r="W49" s="17" t="str">
        <f t="shared" si="3"/>
        <v/>
      </c>
    </row>
    <row r="50" spans="1:23" s="18" customFormat="1" ht="60" hidden="1" x14ac:dyDescent="0.25">
      <c r="A50" s="47" t="s">
        <v>100</v>
      </c>
      <c r="B50" s="15" t="s">
        <v>101</v>
      </c>
      <c r="C50" s="16"/>
      <c r="D50" s="16"/>
      <c r="E50" s="16"/>
      <c r="F50" s="16">
        <v>16700</v>
      </c>
      <c r="G50" s="16">
        <v>16700</v>
      </c>
      <c r="H50" s="16">
        <f t="shared" si="0"/>
        <v>0</v>
      </c>
      <c r="I50" s="16"/>
      <c r="J50" s="16"/>
      <c r="K50" s="16">
        <f t="shared" si="1"/>
        <v>0</v>
      </c>
      <c r="L50" s="16"/>
      <c r="M50" s="16"/>
      <c r="N50" s="16">
        <f t="shared" si="2"/>
        <v>0</v>
      </c>
      <c r="O50" s="39">
        <v>43011</v>
      </c>
      <c r="P50" s="15" t="s">
        <v>102</v>
      </c>
      <c r="Q50" s="16"/>
      <c r="R50" s="16"/>
      <c r="S50" s="16"/>
      <c r="T50" s="16"/>
      <c r="U50" s="16"/>
      <c r="V50" s="16"/>
      <c r="W50" s="17" t="str">
        <f t="shared" si="3"/>
        <v/>
      </c>
    </row>
    <row r="51" spans="1:23" s="18" customFormat="1" ht="60" hidden="1" x14ac:dyDescent="0.25">
      <c r="A51" s="47" t="s">
        <v>103</v>
      </c>
      <c r="B51" s="15" t="s">
        <v>104</v>
      </c>
      <c r="C51" s="16"/>
      <c r="D51" s="16"/>
      <c r="E51" s="16"/>
      <c r="F51" s="16">
        <v>16700</v>
      </c>
      <c r="G51" s="16">
        <v>16700</v>
      </c>
      <c r="H51" s="16">
        <f t="shared" si="0"/>
        <v>0</v>
      </c>
      <c r="I51" s="16"/>
      <c r="J51" s="16"/>
      <c r="K51" s="16">
        <f t="shared" si="1"/>
        <v>0</v>
      </c>
      <c r="L51" s="16"/>
      <c r="M51" s="16"/>
      <c r="N51" s="16">
        <f t="shared" si="2"/>
        <v>0</v>
      </c>
      <c r="O51" s="39">
        <v>43011</v>
      </c>
      <c r="P51" s="15" t="s">
        <v>105</v>
      </c>
      <c r="Q51" s="16"/>
      <c r="R51" s="16"/>
      <c r="S51" s="16"/>
      <c r="T51" s="16"/>
      <c r="U51" s="16"/>
      <c r="V51" s="16"/>
      <c r="W51" s="17" t="str">
        <f t="shared" si="3"/>
        <v/>
      </c>
    </row>
    <row r="52" spans="1:23" s="18" customFormat="1" ht="45" hidden="1" x14ac:dyDescent="0.25">
      <c r="A52" s="47" t="s">
        <v>106</v>
      </c>
      <c r="B52" s="15" t="s">
        <v>107</v>
      </c>
      <c r="C52" s="16"/>
      <c r="D52" s="16"/>
      <c r="E52" s="16"/>
      <c r="F52" s="16">
        <v>4600</v>
      </c>
      <c r="G52" s="16">
        <v>4600</v>
      </c>
      <c r="H52" s="16">
        <f t="shared" si="0"/>
        <v>0</v>
      </c>
      <c r="I52" s="16"/>
      <c r="J52" s="16"/>
      <c r="K52" s="16">
        <f t="shared" si="1"/>
        <v>0</v>
      </c>
      <c r="L52" s="16"/>
      <c r="M52" s="16"/>
      <c r="N52" s="16">
        <f t="shared" si="2"/>
        <v>0</v>
      </c>
      <c r="O52" s="39" t="s">
        <v>108</v>
      </c>
      <c r="P52" s="15" t="s">
        <v>109</v>
      </c>
      <c r="Q52" s="16"/>
      <c r="R52" s="16"/>
      <c r="S52" s="16"/>
      <c r="T52" s="16"/>
      <c r="U52" s="16"/>
      <c r="V52" s="16"/>
      <c r="W52" s="17" t="str">
        <f t="shared" si="3"/>
        <v/>
      </c>
    </row>
    <row r="53" spans="1:23" s="18" customFormat="1" ht="45" hidden="1" x14ac:dyDescent="0.25">
      <c r="A53" s="47" t="s">
        <v>110</v>
      </c>
      <c r="B53" s="15" t="s">
        <v>111</v>
      </c>
      <c r="C53" s="16"/>
      <c r="D53" s="16"/>
      <c r="E53" s="16"/>
      <c r="F53" s="16">
        <v>5000</v>
      </c>
      <c r="G53" s="16">
        <v>5000</v>
      </c>
      <c r="H53" s="16">
        <f t="shared" si="0"/>
        <v>0</v>
      </c>
      <c r="I53" s="16"/>
      <c r="J53" s="16"/>
      <c r="K53" s="16">
        <f t="shared" si="1"/>
        <v>0</v>
      </c>
      <c r="L53" s="16"/>
      <c r="M53" s="16"/>
      <c r="N53" s="16">
        <f t="shared" si="2"/>
        <v>0</v>
      </c>
      <c r="O53" s="39" t="s">
        <v>112</v>
      </c>
      <c r="P53" s="15" t="s">
        <v>113</v>
      </c>
      <c r="Q53" s="16"/>
      <c r="R53" s="16"/>
      <c r="S53" s="16"/>
      <c r="T53" s="16"/>
      <c r="U53" s="16"/>
      <c r="V53" s="16"/>
      <c r="W53" s="17" t="str">
        <f t="shared" si="3"/>
        <v/>
      </c>
    </row>
    <row r="54" spans="1:23" s="18" customFormat="1" ht="45" hidden="1" x14ac:dyDescent="0.25">
      <c r="A54" s="47" t="s">
        <v>48</v>
      </c>
      <c r="B54" s="15" t="s">
        <v>49</v>
      </c>
      <c r="C54" s="16"/>
      <c r="D54" s="16"/>
      <c r="E54" s="16"/>
      <c r="F54" s="16">
        <v>5000</v>
      </c>
      <c r="G54" s="16">
        <v>5000</v>
      </c>
      <c r="H54" s="16">
        <f t="shared" si="0"/>
        <v>0</v>
      </c>
      <c r="I54" s="16"/>
      <c r="J54" s="16"/>
      <c r="K54" s="16">
        <f t="shared" si="1"/>
        <v>0</v>
      </c>
      <c r="L54" s="16"/>
      <c r="M54" s="16"/>
      <c r="N54" s="16">
        <f t="shared" si="2"/>
        <v>0</v>
      </c>
      <c r="O54" s="39" t="s">
        <v>114</v>
      </c>
      <c r="P54" s="15" t="s">
        <v>115</v>
      </c>
      <c r="Q54" s="16"/>
      <c r="R54" s="16"/>
      <c r="S54" s="16"/>
      <c r="T54" s="16"/>
      <c r="U54" s="16"/>
      <c r="V54" s="16"/>
      <c r="W54" s="17" t="str">
        <f t="shared" si="3"/>
        <v/>
      </c>
    </row>
    <row r="55" spans="1:23" s="18" customFormat="1" ht="45" hidden="1" x14ac:dyDescent="0.25">
      <c r="A55" s="47" t="s">
        <v>67</v>
      </c>
      <c r="B55" s="15" t="s">
        <v>23</v>
      </c>
      <c r="C55" s="16"/>
      <c r="D55" s="16"/>
      <c r="E55" s="16"/>
      <c r="F55" s="16">
        <v>5000</v>
      </c>
      <c r="G55" s="16">
        <v>5000</v>
      </c>
      <c r="H55" s="16">
        <f t="shared" si="0"/>
        <v>0</v>
      </c>
      <c r="I55" s="16"/>
      <c r="J55" s="16"/>
      <c r="K55" s="16">
        <f t="shared" si="1"/>
        <v>0</v>
      </c>
      <c r="L55" s="16"/>
      <c r="M55" s="16"/>
      <c r="N55" s="16">
        <f t="shared" si="2"/>
        <v>0</v>
      </c>
      <c r="O55" s="39" t="s">
        <v>114</v>
      </c>
      <c r="P55" s="15" t="s">
        <v>116</v>
      </c>
      <c r="Q55" s="16"/>
      <c r="R55" s="16"/>
      <c r="S55" s="16"/>
      <c r="T55" s="16"/>
      <c r="U55" s="16"/>
      <c r="V55" s="16"/>
      <c r="W55" s="17" t="str">
        <f t="shared" si="3"/>
        <v/>
      </c>
    </row>
    <row r="56" spans="1:23" s="18" customFormat="1" ht="45" hidden="1" x14ac:dyDescent="0.25">
      <c r="A56" s="47" t="s">
        <v>69</v>
      </c>
      <c r="B56" s="15" t="s">
        <v>23</v>
      </c>
      <c r="C56" s="16"/>
      <c r="D56" s="16"/>
      <c r="E56" s="16"/>
      <c r="F56" s="16">
        <v>5000</v>
      </c>
      <c r="G56" s="16">
        <v>5000</v>
      </c>
      <c r="H56" s="16">
        <f t="shared" si="0"/>
        <v>0</v>
      </c>
      <c r="I56" s="16"/>
      <c r="J56" s="16"/>
      <c r="K56" s="16">
        <f t="shared" si="1"/>
        <v>0</v>
      </c>
      <c r="L56" s="16"/>
      <c r="M56" s="16"/>
      <c r="N56" s="16">
        <f t="shared" si="2"/>
        <v>0</v>
      </c>
      <c r="O56" s="39" t="s">
        <v>114</v>
      </c>
      <c r="P56" s="15" t="s">
        <v>117</v>
      </c>
      <c r="Q56" s="16"/>
      <c r="R56" s="16"/>
      <c r="S56" s="16"/>
      <c r="T56" s="16"/>
      <c r="U56" s="16"/>
      <c r="V56" s="16"/>
      <c r="W56" s="17" t="str">
        <f t="shared" si="3"/>
        <v/>
      </c>
    </row>
    <row r="57" spans="1:23" s="18" customFormat="1" ht="45" hidden="1" x14ac:dyDescent="0.25">
      <c r="A57" s="47" t="s">
        <v>63</v>
      </c>
      <c r="B57" s="15" t="s">
        <v>23</v>
      </c>
      <c r="C57" s="16"/>
      <c r="D57" s="16"/>
      <c r="E57" s="16"/>
      <c r="F57" s="16">
        <v>5000</v>
      </c>
      <c r="G57" s="16">
        <v>5000</v>
      </c>
      <c r="H57" s="16">
        <f t="shared" si="0"/>
        <v>0</v>
      </c>
      <c r="I57" s="16"/>
      <c r="J57" s="16"/>
      <c r="K57" s="16">
        <f t="shared" si="1"/>
        <v>0</v>
      </c>
      <c r="L57" s="16"/>
      <c r="M57" s="16"/>
      <c r="N57" s="16">
        <f t="shared" si="2"/>
        <v>0</v>
      </c>
      <c r="O57" s="39" t="s">
        <v>114</v>
      </c>
      <c r="P57" s="15" t="s">
        <v>118</v>
      </c>
      <c r="Q57" s="16"/>
      <c r="R57" s="16"/>
      <c r="S57" s="16"/>
      <c r="T57" s="16"/>
      <c r="U57" s="16"/>
      <c r="V57" s="16"/>
      <c r="W57" s="17" t="str">
        <f t="shared" si="3"/>
        <v/>
      </c>
    </row>
    <row r="58" spans="1:23" s="18" customFormat="1" ht="45" hidden="1" x14ac:dyDescent="0.25">
      <c r="A58" s="47" t="s">
        <v>25</v>
      </c>
      <c r="B58" s="15" t="s">
        <v>23</v>
      </c>
      <c r="C58" s="16"/>
      <c r="D58" s="16"/>
      <c r="E58" s="16"/>
      <c r="F58" s="16">
        <v>5000</v>
      </c>
      <c r="G58" s="16">
        <v>5000</v>
      </c>
      <c r="H58" s="16">
        <f t="shared" si="0"/>
        <v>0</v>
      </c>
      <c r="I58" s="16"/>
      <c r="J58" s="16"/>
      <c r="K58" s="16">
        <f t="shared" si="1"/>
        <v>0</v>
      </c>
      <c r="L58" s="16"/>
      <c r="M58" s="16"/>
      <c r="N58" s="16">
        <f t="shared" si="2"/>
        <v>0</v>
      </c>
      <c r="O58" s="39" t="s">
        <v>114</v>
      </c>
      <c r="P58" s="15" t="s">
        <v>119</v>
      </c>
      <c r="Q58" s="16"/>
      <c r="R58" s="16"/>
      <c r="S58" s="16"/>
      <c r="T58" s="16"/>
      <c r="U58" s="16"/>
      <c r="V58" s="16"/>
      <c r="W58" s="17" t="str">
        <f t="shared" si="3"/>
        <v/>
      </c>
    </row>
    <row r="59" spans="1:23" s="18" customFormat="1" ht="45" hidden="1" x14ac:dyDescent="0.25">
      <c r="A59" s="47" t="s">
        <v>54</v>
      </c>
      <c r="B59" s="15" t="s">
        <v>23</v>
      </c>
      <c r="C59" s="16"/>
      <c r="D59" s="16"/>
      <c r="E59" s="16"/>
      <c r="F59" s="16">
        <v>5000</v>
      </c>
      <c r="G59" s="16">
        <v>5000</v>
      </c>
      <c r="H59" s="16">
        <f t="shared" si="0"/>
        <v>0</v>
      </c>
      <c r="I59" s="16"/>
      <c r="J59" s="16"/>
      <c r="K59" s="16">
        <f t="shared" si="1"/>
        <v>0</v>
      </c>
      <c r="L59" s="16"/>
      <c r="M59" s="16"/>
      <c r="N59" s="16">
        <f t="shared" si="2"/>
        <v>0</v>
      </c>
      <c r="O59" s="39" t="s">
        <v>114</v>
      </c>
      <c r="P59" s="15" t="s">
        <v>120</v>
      </c>
      <c r="Q59" s="16"/>
      <c r="R59" s="16"/>
      <c r="S59" s="16"/>
      <c r="T59" s="16"/>
      <c r="U59" s="16"/>
      <c r="V59" s="16"/>
      <c r="W59" s="17" t="str">
        <f t="shared" si="3"/>
        <v/>
      </c>
    </row>
    <row r="60" spans="1:23" s="18" customFormat="1" ht="45" hidden="1" x14ac:dyDescent="0.25">
      <c r="A60" s="47" t="s">
        <v>121</v>
      </c>
      <c r="B60" s="15" t="s">
        <v>23</v>
      </c>
      <c r="C60" s="16"/>
      <c r="D60" s="16"/>
      <c r="E60" s="16"/>
      <c r="F60" s="16">
        <v>5000</v>
      </c>
      <c r="G60" s="16">
        <v>5000</v>
      </c>
      <c r="H60" s="16">
        <f t="shared" si="0"/>
        <v>0</v>
      </c>
      <c r="I60" s="16"/>
      <c r="J60" s="16"/>
      <c r="K60" s="16">
        <f t="shared" si="1"/>
        <v>0</v>
      </c>
      <c r="L60" s="16"/>
      <c r="M60" s="16"/>
      <c r="N60" s="16">
        <f t="shared" si="2"/>
        <v>0</v>
      </c>
      <c r="O60" s="39" t="s">
        <v>114</v>
      </c>
      <c r="P60" s="15" t="s">
        <v>122</v>
      </c>
      <c r="Q60" s="16"/>
      <c r="R60" s="16"/>
      <c r="S60" s="16"/>
      <c r="T60" s="16"/>
      <c r="U60" s="16"/>
      <c r="V60" s="16"/>
      <c r="W60" s="17" t="str">
        <f t="shared" si="3"/>
        <v/>
      </c>
    </row>
    <row r="61" spans="1:23" s="18" customFormat="1" ht="45" hidden="1" x14ac:dyDescent="0.25">
      <c r="A61" s="47" t="s">
        <v>59</v>
      </c>
      <c r="B61" s="15" t="s">
        <v>123</v>
      </c>
      <c r="C61" s="16"/>
      <c r="D61" s="16"/>
      <c r="E61" s="16"/>
      <c r="F61" s="16">
        <v>5000</v>
      </c>
      <c r="G61" s="16"/>
      <c r="H61" s="16">
        <f t="shared" si="0"/>
        <v>5000</v>
      </c>
      <c r="I61" s="16"/>
      <c r="J61" s="16">
        <v>5000</v>
      </c>
      <c r="K61" s="16">
        <f t="shared" si="1"/>
        <v>0</v>
      </c>
      <c r="L61" s="16"/>
      <c r="M61" s="16"/>
      <c r="N61" s="16">
        <f t="shared" si="2"/>
        <v>0</v>
      </c>
      <c r="O61" s="39" t="s">
        <v>114</v>
      </c>
      <c r="P61" s="15" t="s">
        <v>124</v>
      </c>
      <c r="Q61" s="16"/>
      <c r="R61" s="16"/>
      <c r="S61" s="16"/>
      <c r="T61" s="16"/>
      <c r="U61" s="16"/>
      <c r="V61" s="16"/>
      <c r="W61" s="17" t="str">
        <f t="shared" si="3"/>
        <v/>
      </c>
    </row>
    <row r="62" spans="1:23" s="18" customFormat="1" ht="45" hidden="1" x14ac:dyDescent="0.25">
      <c r="A62" s="47" t="s">
        <v>65</v>
      </c>
      <c r="B62" s="15" t="s">
        <v>23</v>
      </c>
      <c r="C62" s="16"/>
      <c r="D62" s="16"/>
      <c r="E62" s="16"/>
      <c r="F62" s="16">
        <v>5000</v>
      </c>
      <c r="G62" s="16">
        <v>5000</v>
      </c>
      <c r="H62" s="16">
        <f t="shared" si="0"/>
        <v>0</v>
      </c>
      <c r="I62" s="16"/>
      <c r="J62" s="16"/>
      <c r="K62" s="16">
        <f t="shared" si="1"/>
        <v>0</v>
      </c>
      <c r="L62" s="16"/>
      <c r="M62" s="16"/>
      <c r="N62" s="16">
        <f t="shared" si="2"/>
        <v>0</v>
      </c>
      <c r="O62" s="39" t="s">
        <v>114</v>
      </c>
      <c r="P62" s="15" t="s">
        <v>125</v>
      </c>
      <c r="Q62" s="16"/>
      <c r="R62" s="16"/>
      <c r="S62" s="16"/>
      <c r="T62" s="16"/>
      <c r="U62" s="16"/>
      <c r="V62" s="16"/>
      <c r="W62" s="17" t="str">
        <f t="shared" si="3"/>
        <v/>
      </c>
    </row>
    <row r="63" spans="1:23" s="18" customFormat="1" ht="45" hidden="1" x14ac:dyDescent="0.25">
      <c r="A63" s="47" t="s">
        <v>22</v>
      </c>
      <c r="B63" s="15" t="s">
        <v>23</v>
      </c>
      <c r="C63" s="16"/>
      <c r="D63" s="16"/>
      <c r="E63" s="16"/>
      <c r="F63" s="16">
        <v>5000</v>
      </c>
      <c r="G63" s="16">
        <v>5000</v>
      </c>
      <c r="H63" s="16">
        <f t="shared" si="0"/>
        <v>0</v>
      </c>
      <c r="I63" s="16"/>
      <c r="J63" s="16"/>
      <c r="K63" s="16">
        <f t="shared" si="1"/>
        <v>0</v>
      </c>
      <c r="L63" s="16"/>
      <c r="M63" s="16"/>
      <c r="N63" s="16">
        <f t="shared" si="2"/>
        <v>0</v>
      </c>
      <c r="O63" s="39" t="s">
        <v>114</v>
      </c>
      <c r="P63" s="15" t="s">
        <v>126</v>
      </c>
      <c r="Q63" s="16"/>
      <c r="R63" s="16"/>
      <c r="S63" s="16"/>
      <c r="T63" s="16"/>
      <c r="U63" s="16"/>
      <c r="V63" s="16"/>
      <c r="W63" s="17" t="str">
        <f t="shared" si="3"/>
        <v/>
      </c>
    </row>
    <row r="64" spans="1:23" s="18" customFormat="1" ht="45" hidden="1" x14ac:dyDescent="0.25">
      <c r="A64" s="47" t="s">
        <v>127</v>
      </c>
      <c r="B64" s="15" t="s">
        <v>89</v>
      </c>
      <c r="C64" s="16"/>
      <c r="D64" s="16"/>
      <c r="E64" s="16"/>
      <c r="F64" s="16">
        <v>5000</v>
      </c>
      <c r="G64" s="16">
        <v>5000</v>
      </c>
      <c r="H64" s="16">
        <f t="shared" si="0"/>
        <v>0</v>
      </c>
      <c r="I64" s="16"/>
      <c r="J64" s="16"/>
      <c r="K64" s="16">
        <f t="shared" si="1"/>
        <v>0</v>
      </c>
      <c r="L64" s="16"/>
      <c r="M64" s="16"/>
      <c r="N64" s="16">
        <f t="shared" si="2"/>
        <v>0</v>
      </c>
      <c r="O64" s="39" t="s">
        <v>114</v>
      </c>
      <c r="P64" s="15" t="s">
        <v>128</v>
      </c>
      <c r="Q64" s="16"/>
      <c r="R64" s="16"/>
      <c r="S64" s="16"/>
      <c r="T64" s="16"/>
      <c r="U64" s="16"/>
      <c r="V64" s="16"/>
      <c r="W64" s="17" t="str">
        <f t="shared" si="3"/>
        <v/>
      </c>
    </row>
    <row r="65" spans="1:23" s="18" customFormat="1" ht="30" hidden="1" x14ac:dyDescent="0.25">
      <c r="A65" s="47" t="s">
        <v>32</v>
      </c>
      <c r="B65" s="15" t="s">
        <v>33</v>
      </c>
      <c r="C65" s="16"/>
      <c r="D65" s="16"/>
      <c r="E65" s="16"/>
      <c r="F65" s="16">
        <v>214500</v>
      </c>
      <c r="G65" s="16">
        <v>214500</v>
      </c>
      <c r="H65" s="16">
        <f t="shared" si="0"/>
        <v>0</v>
      </c>
      <c r="I65" s="16"/>
      <c r="J65" s="16"/>
      <c r="K65" s="16">
        <f t="shared" si="1"/>
        <v>0</v>
      </c>
      <c r="L65" s="16"/>
      <c r="M65" s="16"/>
      <c r="N65" s="16">
        <f t="shared" si="2"/>
        <v>0</v>
      </c>
      <c r="O65" s="39" t="s">
        <v>129</v>
      </c>
      <c r="P65" s="15" t="s">
        <v>130</v>
      </c>
      <c r="Q65" s="16"/>
      <c r="R65" s="16"/>
      <c r="S65" s="16"/>
      <c r="T65" s="16"/>
      <c r="U65" s="16"/>
      <c r="V65" s="16"/>
      <c r="W65" s="17" t="str">
        <f t="shared" si="3"/>
        <v/>
      </c>
    </row>
    <row r="66" spans="1:23" s="18" customFormat="1" ht="45" hidden="1" x14ac:dyDescent="0.25">
      <c r="A66" s="47" t="s">
        <v>42</v>
      </c>
      <c r="B66" s="15" t="s">
        <v>43</v>
      </c>
      <c r="C66" s="16"/>
      <c r="D66" s="16"/>
      <c r="E66" s="16"/>
      <c r="F66" s="16">
        <v>8400</v>
      </c>
      <c r="G66" s="16"/>
      <c r="H66" s="16">
        <f t="shared" si="0"/>
        <v>8400</v>
      </c>
      <c r="I66" s="16"/>
      <c r="J66" s="16">
        <v>8400</v>
      </c>
      <c r="K66" s="16">
        <f t="shared" si="1"/>
        <v>0</v>
      </c>
      <c r="L66" s="16"/>
      <c r="M66" s="16"/>
      <c r="N66" s="16">
        <f t="shared" si="2"/>
        <v>0</v>
      </c>
      <c r="O66" s="39" t="s">
        <v>129</v>
      </c>
      <c r="P66" s="15" t="s">
        <v>131</v>
      </c>
      <c r="Q66" s="16"/>
      <c r="R66" s="16"/>
      <c r="S66" s="16"/>
      <c r="T66" s="16"/>
      <c r="U66" s="16"/>
      <c r="V66" s="16"/>
      <c r="W66" s="17" t="str">
        <f t="shared" si="3"/>
        <v/>
      </c>
    </row>
    <row r="67" spans="1:23" s="18" customFormat="1" ht="45" hidden="1" x14ac:dyDescent="0.25">
      <c r="A67" s="47" t="s">
        <v>132</v>
      </c>
      <c r="B67" s="15"/>
      <c r="C67" s="16"/>
      <c r="D67" s="16"/>
      <c r="E67" s="16"/>
      <c r="F67" s="16">
        <v>8400</v>
      </c>
      <c r="G67" s="16"/>
      <c r="H67" s="16">
        <f t="shared" si="0"/>
        <v>8400</v>
      </c>
      <c r="I67" s="16"/>
      <c r="J67" s="16">
        <v>8400</v>
      </c>
      <c r="K67" s="16">
        <f t="shared" si="1"/>
        <v>0</v>
      </c>
      <c r="L67" s="16"/>
      <c r="M67" s="16"/>
      <c r="N67" s="16">
        <f t="shared" si="2"/>
        <v>0</v>
      </c>
      <c r="O67" s="39" t="s">
        <v>129</v>
      </c>
      <c r="P67" s="15" t="s">
        <v>133</v>
      </c>
      <c r="Q67" s="16"/>
      <c r="R67" s="16"/>
      <c r="S67" s="16"/>
      <c r="T67" s="16"/>
      <c r="U67" s="16"/>
      <c r="V67" s="16"/>
      <c r="W67" s="17" t="str">
        <f t="shared" si="3"/>
        <v/>
      </c>
    </row>
    <row r="68" spans="1:23" s="18" customFormat="1" ht="45" hidden="1" x14ac:dyDescent="0.25">
      <c r="A68" s="47" t="s">
        <v>134</v>
      </c>
      <c r="B68" s="15" t="s">
        <v>89</v>
      </c>
      <c r="C68" s="16"/>
      <c r="D68" s="16"/>
      <c r="E68" s="16"/>
      <c r="F68" s="16">
        <v>5000</v>
      </c>
      <c r="G68" s="16">
        <v>5000</v>
      </c>
      <c r="H68" s="16">
        <f t="shared" si="0"/>
        <v>0</v>
      </c>
      <c r="I68" s="16"/>
      <c r="J68" s="16"/>
      <c r="K68" s="16">
        <f t="shared" si="1"/>
        <v>0</v>
      </c>
      <c r="L68" s="16"/>
      <c r="M68" s="16"/>
      <c r="N68" s="16">
        <f t="shared" si="2"/>
        <v>0</v>
      </c>
      <c r="O68" s="39" t="s">
        <v>135</v>
      </c>
      <c r="P68" s="15" t="s">
        <v>136</v>
      </c>
      <c r="Q68" s="16"/>
      <c r="R68" s="16"/>
      <c r="S68" s="16"/>
      <c r="T68" s="16"/>
      <c r="U68" s="16"/>
      <c r="V68" s="16"/>
      <c r="W68" s="17" t="str">
        <f t="shared" si="3"/>
        <v/>
      </c>
    </row>
    <row r="69" spans="1:23" s="18" customFormat="1" ht="45" hidden="1" x14ac:dyDescent="0.25">
      <c r="A69" s="47" t="s">
        <v>32</v>
      </c>
      <c r="B69" s="15" t="s">
        <v>33</v>
      </c>
      <c r="C69" s="16"/>
      <c r="D69" s="16"/>
      <c r="E69" s="16"/>
      <c r="F69" s="16">
        <v>85650</v>
      </c>
      <c r="G69" s="16">
        <v>85650</v>
      </c>
      <c r="H69" s="16">
        <f t="shared" si="0"/>
        <v>0</v>
      </c>
      <c r="I69" s="16"/>
      <c r="J69" s="16"/>
      <c r="K69" s="16">
        <f t="shared" si="1"/>
        <v>0</v>
      </c>
      <c r="L69" s="16"/>
      <c r="M69" s="16"/>
      <c r="N69" s="16">
        <f t="shared" si="2"/>
        <v>0</v>
      </c>
      <c r="O69" s="39" t="s">
        <v>135</v>
      </c>
      <c r="P69" s="15" t="s">
        <v>137</v>
      </c>
      <c r="Q69" s="16"/>
      <c r="R69" s="16"/>
      <c r="S69" s="16"/>
      <c r="T69" s="16"/>
      <c r="U69" s="16"/>
      <c r="V69" s="16"/>
      <c r="W69" s="17" t="str">
        <f t="shared" si="3"/>
        <v/>
      </c>
    </row>
    <row r="70" spans="1:23" s="18" customFormat="1" ht="30" hidden="1" x14ac:dyDescent="0.25">
      <c r="A70" s="47" t="s">
        <v>94</v>
      </c>
      <c r="B70" s="15" t="s">
        <v>95</v>
      </c>
      <c r="C70" s="16"/>
      <c r="D70" s="16"/>
      <c r="E70" s="16"/>
      <c r="F70" s="16">
        <v>24332</v>
      </c>
      <c r="G70" s="16"/>
      <c r="H70" s="16">
        <f t="shared" si="0"/>
        <v>24332</v>
      </c>
      <c r="I70" s="16"/>
      <c r="J70" s="16">
        <v>24332</v>
      </c>
      <c r="K70" s="16">
        <f t="shared" si="1"/>
        <v>0</v>
      </c>
      <c r="L70" s="16"/>
      <c r="M70" s="16"/>
      <c r="N70" s="16">
        <f t="shared" si="2"/>
        <v>0</v>
      </c>
      <c r="O70" s="39" t="s">
        <v>138</v>
      </c>
      <c r="P70" s="15" t="s">
        <v>139</v>
      </c>
      <c r="Q70" s="16"/>
      <c r="R70" s="16"/>
      <c r="S70" s="16"/>
      <c r="T70" s="16"/>
      <c r="U70" s="16"/>
      <c r="V70" s="16"/>
      <c r="W70" s="17" t="str">
        <f t="shared" si="3"/>
        <v/>
      </c>
    </row>
    <row r="71" spans="1:23" s="18" customFormat="1" ht="45" hidden="1" x14ac:dyDescent="0.25">
      <c r="A71" s="47" t="s">
        <v>69</v>
      </c>
      <c r="B71" s="15" t="s">
        <v>23</v>
      </c>
      <c r="C71" s="16"/>
      <c r="D71" s="16"/>
      <c r="E71" s="16"/>
      <c r="F71" s="16">
        <v>23032</v>
      </c>
      <c r="G71" s="16"/>
      <c r="H71" s="16">
        <f t="shared" si="0"/>
        <v>23032</v>
      </c>
      <c r="I71" s="16"/>
      <c r="J71" s="16">
        <v>23032</v>
      </c>
      <c r="K71" s="16">
        <f t="shared" si="1"/>
        <v>0</v>
      </c>
      <c r="L71" s="16"/>
      <c r="M71" s="16"/>
      <c r="N71" s="16">
        <f t="shared" si="2"/>
        <v>0</v>
      </c>
      <c r="O71" s="39" t="s">
        <v>140</v>
      </c>
      <c r="P71" s="15" t="s">
        <v>141</v>
      </c>
      <c r="Q71" s="16"/>
      <c r="R71" s="16"/>
      <c r="S71" s="16"/>
      <c r="T71" s="16"/>
      <c r="U71" s="16"/>
      <c r="V71" s="16"/>
      <c r="W71" s="17" t="str">
        <f t="shared" si="3"/>
        <v/>
      </c>
    </row>
    <row r="72" spans="1:23" s="18" customFormat="1" ht="45" hidden="1" x14ac:dyDescent="0.25">
      <c r="A72" s="47" t="s">
        <v>142</v>
      </c>
      <c r="B72" s="15" t="s">
        <v>143</v>
      </c>
      <c r="C72" s="16"/>
      <c r="D72" s="16"/>
      <c r="E72" s="16"/>
      <c r="F72" s="16">
        <v>5200</v>
      </c>
      <c r="G72" s="16"/>
      <c r="H72" s="16">
        <f t="shared" si="0"/>
        <v>5200</v>
      </c>
      <c r="I72" s="16"/>
      <c r="J72" s="16">
        <v>5200</v>
      </c>
      <c r="K72" s="16">
        <f t="shared" si="1"/>
        <v>0</v>
      </c>
      <c r="L72" s="16"/>
      <c r="M72" s="16"/>
      <c r="N72" s="16">
        <f t="shared" si="2"/>
        <v>0</v>
      </c>
      <c r="O72" s="39" t="s">
        <v>140</v>
      </c>
      <c r="P72" s="15" t="s">
        <v>144</v>
      </c>
      <c r="Q72" s="16"/>
      <c r="R72" s="16"/>
      <c r="S72" s="16"/>
      <c r="T72" s="16"/>
      <c r="U72" s="16"/>
      <c r="V72" s="16"/>
      <c r="W72" s="17" t="str">
        <f t="shared" si="3"/>
        <v/>
      </c>
    </row>
    <row r="73" spans="1:23" s="18" customFormat="1" ht="45" hidden="1" x14ac:dyDescent="0.25">
      <c r="A73" s="47" t="s">
        <v>32</v>
      </c>
      <c r="B73" s="15"/>
      <c r="C73" s="16"/>
      <c r="D73" s="16"/>
      <c r="E73" s="16"/>
      <c r="F73" s="16"/>
      <c r="G73" s="16"/>
      <c r="H73" s="16"/>
      <c r="I73" s="16">
        <v>1157225.83</v>
      </c>
      <c r="J73" s="16">
        <v>1157225.83</v>
      </c>
      <c r="K73" s="16">
        <f t="shared" si="1"/>
        <v>0</v>
      </c>
      <c r="L73" s="16"/>
      <c r="M73" s="16"/>
      <c r="N73" s="16">
        <f t="shared" si="2"/>
        <v>0</v>
      </c>
      <c r="O73" s="39">
        <v>42829</v>
      </c>
      <c r="P73" s="15" t="s">
        <v>185</v>
      </c>
      <c r="Q73" s="16"/>
      <c r="R73" s="16"/>
      <c r="S73" s="16"/>
      <c r="T73" s="16"/>
      <c r="U73" s="16"/>
      <c r="V73" s="16"/>
      <c r="W73" s="17" t="str">
        <f t="shared" si="3"/>
        <v/>
      </c>
    </row>
    <row r="74" spans="1:23" s="18" customFormat="1" ht="26.45" hidden="1" customHeight="1" x14ac:dyDescent="0.25">
      <c r="A74" s="47" t="s">
        <v>59</v>
      </c>
      <c r="B74" s="15"/>
      <c r="C74" s="16"/>
      <c r="D74" s="16"/>
      <c r="E74" s="16"/>
      <c r="F74" s="16"/>
      <c r="G74" s="16"/>
      <c r="H74" s="16"/>
      <c r="I74" s="16">
        <v>50000</v>
      </c>
      <c r="J74" s="16">
        <v>50000</v>
      </c>
      <c r="K74" s="16">
        <f t="shared" ref="K74:K137" si="4">H74+I74-J74</f>
        <v>0</v>
      </c>
      <c r="L74" s="16"/>
      <c r="M74" s="16"/>
      <c r="N74" s="16">
        <f t="shared" ref="N74:N137" si="5">K74+L74-M74</f>
        <v>0</v>
      </c>
      <c r="O74" s="39">
        <v>42829</v>
      </c>
      <c r="P74" s="15" t="s">
        <v>186</v>
      </c>
      <c r="Q74" s="16"/>
      <c r="R74" s="16"/>
      <c r="S74" s="16"/>
      <c r="T74" s="16"/>
      <c r="U74" s="16"/>
      <c r="V74" s="16"/>
      <c r="W74" s="17" t="str">
        <f t="shared" ref="W74:W137" si="6">IF(N74&lt;&gt;0,1,"")</f>
        <v/>
      </c>
    </row>
    <row r="75" spans="1:23" s="18" customFormat="1" ht="30" hidden="1" x14ac:dyDescent="0.25">
      <c r="A75" s="47" t="s">
        <v>32</v>
      </c>
      <c r="B75" s="15"/>
      <c r="C75" s="16"/>
      <c r="D75" s="16"/>
      <c r="E75" s="16"/>
      <c r="F75" s="16"/>
      <c r="G75" s="16"/>
      <c r="H75" s="16"/>
      <c r="I75" s="16">
        <v>20000</v>
      </c>
      <c r="J75" s="16">
        <v>20000</v>
      </c>
      <c r="K75" s="16">
        <f t="shared" si="4"/>
        <v>0</v>
      </c>
      <c r="L75" s="16"/>
      <c r="M75" s="16"/>
      <c r="N75" s="16">
        <f t="shared" si="5"/>
        <v>0</v>
      </c>
      <c r="O75" s="39">
        <v>42829</v>
      </c>
      <c r="P75" s="15" t="s">
        <v>187</v>
      </c>
      <c r="Q75" s="16"/>
      <c r="R75" s="16"/>
      <c r="S75" s="16"/>
      <c r="T75" s="16"/>
      <c r="U75" s="16"/>
      <c r="V75" s="16"/>
      <c r="W75" s="17" t="str">
        <f t="shared" si="6"/>
        <v/>
      </c>
    </row>
    <row r="76" spans="1:23" s="18" customFormat="1" ht="45" hidden="1" x14ac:dyDescent="0.25">
      <c r="A76" s="47" t="s">
        <v>32</v>
      </c>
      <c r="B76" s="15"/>
      <c r="C76" s="16"/>
      <c r="D76" s="16"/>
      <c r="E76" s="16"/>
      <c r="F76" s="16"/>
      <c r="G76" s="16"/>
      <c r="H76" s="16"/>
      <c r="I76" s="16">
        <v>62875</v>
      </c>
      <c r="J76" s="16">
        <v>62875</v>
      </c>
      <c r="K76" s="16">
        <f t="shared" si="4"/>
        <v>0</v>
      </c>
      <c r="L76" s="16"/>
      <c r="M76" s="16"/>
      <c r="N76" s="16">
        <f t="shared" si="5"/>
        <v>0</v>
      </c>
      <c r="O76" s="39">
        <v>42832</v>
      </c>
      <c r="P76" s="15" t="s">
        <v>188</v>
      </c>
      <c r="Q76" s="16"/>
      <c r="R76" s="16"/>
      <c r="S76" s="16"/>
      <c r="T76" s="16"/>
      <c r="U76" s="16"/>
      <c r="V76" s="16"/>
      <c r="W76" s="17" t="str">
        <f t="shared" si="6"/>
        <v/>
      </c>
    </row>
    <row r="77" spans="1:23" s="18" customFormat="1" ht="60" hidden="1" x14ac:dyDescent="0.25">
      <c r="A77" s="47" t="s">
        <v>32</v>
      </c>
      <c r="B77" s="15"/>
      <c r="C77" s="16"/>
      <c r="D77" s="16"/>
      <c r="E77" s="16"/>
      <c r="F77" s="16"/>
      <c r="G77" s="16"/>
      <c r="H77" s="16"/>
      <c r="I77" s="16">
        <v>98400</v>
      </c>
      <c r="J77" s="16">
        <v>98400</v>
      </c>
      <c r="K77" s="16">
        <f t="shared" si="4"/>
        <v>0</v>
      </c>
      <c r="L77" s="16"/>
      <c r="M77" s="16"/>
      <c r="N77" s="16">
        <f t="shared" si="5"/>
        <v>0</v>
      </c>
      <c r="O77" s="39">
        <v>42836</v>
      </c>
      <c r="P77" s="15" t="s">
        <v>189</v>
      </c>
      <c r="Q77" s="16"/>
      <c r="R77" s="16"/>
      <c r="S77" s="16"/>
      <c r="T77" s="16"/>
      <c r="U77" s="16"/>
      <c r="V77" s="16"/>
      <c r="W77" s="17" t="str">
        <f t="shared" si="6"/>
        <v/>
      </c>
    </row>
    <row r="78" spans="1:23" s="18" customFormat="1" ht="30" hidden="1" x14ac:dyDescent="0.25">
      <c r="A78" s="47" t="s">
        <v>91</v>
      </c>
      <c r="B78" s="15"/>
      <c r="C78" s="16"/>
      <c r="D78" s="16"/>
      <c r="E78" s="16"/>
      <c r="F78" s="16"/>
      <c r="G78" s="16"/>
      <c r="H78" s="16"/>
      <c r="I78" s="16">
        <v>79000</v>
      </c>
      <c r="J78" s="16">
        <v>79000</v>
      </c>
      <c r="K78" s="16">
        <f t="shared" si="4"/>
        <v>0</v>
      </c>
      <c r="L78" s="16"/>
      <c r="M78" s="16"/>
      <c r="N78" s="16">
        <f t="shared" si="5"/>
        <v>0</v>
      </c>
      <c r="O78" s="39">
        <v>42836</v>
      </c>
      <c r="P78" s="15" t="s">
        <v>190</v>
      </c>
      <c r="Q78" s="16"/>
      <c r="R78" s="16"/>
      <c r="S78" s="16"/>
      <c r="T78" s="16"/>
      <c r="U78" s="16"/>
      <c r="V78" s="16"/>
      <c r="W78" s="17" t="str">
        <f t="shared" si="6"/>
        <v/>
      </c>
    </row>
    <row r="79" spans="1:23" s="18" customFormat="1" ht="60" hidden="1" x14ac:dyDescent="0.25">
      <c r="A79" s="47" t="s">
        <v>32</v>
      </c>
      <c r="B79" s="15"/>
      <c r="C79" s="16"/>
      <c r="D79" s="16"/>
      <c r="E79" s="16"/>
      <c r="F79" s="16"/>
      <c r="G79" s="16"/>
      <c r="H79" s="16"/>
      <c r="I79" s="16">
        <v>216992</v>
      </c>
      <c r="J79" s="16">
        <v>216992</v>
      </c>
      <c r="K79" s="16">
        <f t="shared" si="4"/>
        <v>0</v>
      </c>
      <c r="L79" s="16"/>
      <c r="M79" s="16"/>
      <c r="N79" s="16">
        <f t="shared" si="5"/>
        <v>0</v>
      </c>
      <c r="O79" s="39">
        <v>42837</v>
      </c>
      <c r="P79" s="15" t="s">
        <v>191</v>
      </c>
      <c r="Q79" s="16"/>
      <c r="R79" s="16"/>
      <c r="S79" s="16"/>
      <c r="T79" s="16"/>
      <c r="U79" s="16"/>
      <c r="V79" s="16"/>
      <c r="W79" s="17" t="str">
        <f t="shared" si="6"/>
        <v/>
      </c>
    </row>
    <row r="80" spans="1:23" s="18" customFormat="1" ht="30" hidden="1" x14ac:dyDescent="0.25">
      <c r="A80" s="47" t="s">
        <v>170</v>
      </c>
      <c r="B80" s="15"/>
      <c r="C80" s="16"/>
      <c r="D80" s="16"/>
      <c r="E80" s="16"/>
      <c r="F80" s="16"/>
      <c r="G80" s="16"/>
      <c r="H80" s="16"/>
      <c r="I80" s="16">
        <v>11034</v>
      </c>
      <c r="J80" s="16">
        <v>11034</v>
      </c>
      <c r="K80" s="16">
        <f t="shared" si="4"/>
        <v>0</v>
      </c>
      <c r="L80" s="16"/>
      <c r="M80" s="16"/>
      <c r="N80" s="16">
        <f t="shared" si="5"/>
        <v>0</v>
      </c>
      <c r="O80" s="39">
        <v>42843</v>
      </c>
      <c r="P80" s="15" t="s">
        <v>192</v>
      </c>
      <c r="Q80" s="16"/>
      <c r="R80" s="16"/>
      <c r="S80" s="16"/>
      <c r="T80" s="16"/>
      <c r="U80" s="16"/>
      <c r="V80" s="16"/>
      <c r="W80" s="17" t="str">
        <f t="shared" si="6"/>
        <v/>
      </c>
    </row>
    <row r="81" spans="1:23" s="18" customFormat="1" ht="30" hidden="1" x14ac:dyDescent="0.25">
      <c r="A81" s="47" t="s">
        <v>171</v>
      </c>
      <c r="B81" s="15"/>
      <c r="C81" s="16"/>
      <c r="D81" s="16"/>
      <c r="E81" s="16"/>
      <c r="F81" s="16"/>
      <c r="G81" s="16"/>
      <c r="H81" s="16"/>
      <c r="I81" s="16">
        <v>11034</v>
      </c>
      <c r="J81" s="16">
        <v>11034</v>
      </c>
      <c r="K81" s="16">
        <f t="shared" si="4"/>
        <v>0</v>
      </c>
      <c r="L81" s="16"/>
      <c r="M81" s="16"/>
      <c r="N81" s="16">
        <f t="shared" si="5"/>
        <v>0</v>
      </c>
      <c r="O81" s="39">
        <v>42843</v>
      </c>
      <c r="P81" s="15" t="s">
        <v>193</v>
      </c>
      <c r="Q81" s="16"/>
      <c r="R81" s="16"/>
      <c r="S81" s="16"/>
      <c r="T81" s="16"/>
      <c r="U81" s="16"/>
      <c r="V81" s="16"/>
      <c r="W81" s="17" t="str">
        <f t="shared" si="6"/>
        <v/>
      </c>
    </row>
    <row r="82" spans="1:23" s="18" customFormat="1" ht="45" hidden="1" x14ac:dyDescent="0.25">
      <c r="A82" s="47" t="s">
        <v>27</v>
      </c>
      <c r="B82" s="15"/>
      <c r="C82" s="16"/>
      <c r="D82" s="16"/>
      <c r="E82" s="16"/>
      <c r="F82" s="16"/>
      <c r="G82" s="16"/>
      <c r="H82" s="16"/>
      <c r="I82" s="16">
        <v>220800</v>
      </c>
      <c r="J82" s="16">
        <v>220800</v>
      </c>
      <c r="K82" s="16">
        <f t="shared" si="4"/>
        <v>0</v>
      </c>
      <c r="L82" s="16"/>
      <c r="M82" s="16"/>
      <c r="N82" s="16">
        <f t="shared" si="5"/>
        <v>0</v>
      </c>
      <c r="O82" s="39">
        <v>42843</v>
      </c>
      <c r="P82" s="15" t="s">
        <v>194</v>
      </c>
      <c r="Q82" s="16"/>
      <c r="R82" s="16"/>
      <c r="S82" s="16"/>
      <c r="T82" s="16"/>
      <c r="U82" s="16"/>
      <c r="V82" s="16"/>
      <c r="W82" s="17" t="str">
        <f t="shared" si="6"/>
        <v/>
      </c>
    </row>
    <row r="83" spans="1:23" s="18" customFormat="1" ht="30" hidden="1" x14ac:dyDescent="0.25">
      <c r="A83" s="47" t="s">
        <v>172</v>
      </c>
      <c r="B83" s="15"/>
      <c r="C83" s="16"/>
      <c r="D83" s="16"/>
      <c r="E83" s="16"/>
      <c r="F83" s="16"/>
      <c r="G83" s="16"/>
      <c r="H83" s="16"/>
      <c r="I83" s="16">
        <v>11034</v>
      </c>
      <c r="J83" s="16">
        <v>11034</v>
      </c>
      <c r="K83" s="16">
        <f t="shared" si="4"/>
        <v>0</v>
      </c>
      <c r="L83" s="16"/>
      <c r="M83" s="16"/>
      <c r="N83" s="16">
        <f t="shared" si="5"/>
        <v>0</v>
      </c>
      <c r="O83" s="39">
        <v>42843</v>
      </c>
      <c r="P83" s="15" t="s">
        <v>195</v>
      </c>
      <c r="Q83" s="16"/>
      <c r="R83" s="16"/>
      <c r="S83" s="16"/>
      <c r="T83" s="16"/>
      <c r="U83" s="16"/>
      <c r="V83" s="16"/>
      <c r="W83" s="17" t="str">
        <f t="shared" si="6"/>
        <v/>
      </c>
    </row>
    <row r="84" spans="1:23" s="18" customFormat="1" ht="30" hidden="1" x14ac:dyDescent="0.25">
      <c r="A84" s="47" t="s">
        <v>32</v>
      </c>
      <c r="B84" s="15"/>
      <c r="C84" s="16"/>
      <c r="D84" s="16"/>
      <c r="E84" s="16"/>
      <c r="F84" s="16"/>
      <c r="G84" s="16"/>
      <c r="H84" s="16"/>
      <c r="I84" s="16">
        <v>292888</v>
      </c>
      <c r="J84" s="16">
        <v>292888</v>
      </c>
      <c r="K84" s="16">
        <f t="shared" si="4"/>
        <v>0</v>
      </c>
      <c r="L84" s="16"/>
      <c r="M84" s="16"/>
      <c r="N84" s="16">
        <f t="shared" si="5"/>
        <v>0</v>
      </c>
      <c r="O84" s="39">
        <v>42843</v>
      </c>
      <c r="P84" s="15" t="s">
        <v>196</v>
      </c>
      <c r="Q84" s="16"/>
      <c r="R84" s="16"/>
      <c r="S84" s="16"/>
      <c r="T84" s="16"/>
      <c r="U84" s="16"/>
      <c r="V84" s="16"/>
      <c r="W84" s="17" t="str">
        <f t="shared" si="6"/>
        <v/>
      </c>
    </row>
    <row r="85" spans="1:23" s="18" customFormat="1" ht="30" hidden="1" x14ac:dyDescent="0.25">
      <c r="A85" s="47" t="s">
        <v>42</v>
      </c>
      <c r="B85" s="15"/>
      <c r="C85" s="16"/>
      <c r="D85" s="16"/>
      <c r="E85" s="16"/>
      <c r="F85" s="16"/>
      <c r="G85" s="16"/>
      <c r="H85" s="16"/>
      <c r="I85" s="16">
        <v>67000</v>
      </c>
      <c r="J85" s="16">
        <v>67000</v>
      </c>
      <c r="K85" s="16">
        <f t="shared" si="4"/>
        <v>0</v>
      </c>
      <c r="L85" s="16"/>
      <c r="M85" s="16"/>
      <c r="N85" s="16">
        <f t="shared" si="5"/>
        <v>0</v>
      </c>
      <c r="O85" s="39">
        <v>42843</v>
      </c>
      <c r="P85" s="15" t="s">
        <v>197</v>
      </c>
      <c r="Q85" s="16"/>
      <c r="R85" s="16"/>
      <c r="S85" s="16"/>
      <c r="T85" s="16"/>
      <c r="U85" s="16"/>
      <c r="V85" s="16"/>
      <c r="W85" s="17" t="str">
        <f t="shared" si="6"/>
        <v/>
      </c>
    </row>
    <row r="86" spans="1:23" s="18" customFormat="1" ht="45" hidden="1" x14ac:dyDescent="0.25">
      <c r="A86" s="47" t="s">
        <v>173</v>
      </c>
      <c r="B86" s="15"/>
      <c r="C86" s="16"/>
      <c r="D86" s="16"/>
      <c r="E86" s="16"/>
      <c r="F86" s="16"/>
      <c r="G86" s="16"/>
      <c r="H86" s="16"/>
      <c r="I86" s="16">
        <v>65280</v>
      </c>
      <c r="J86" s="16">
        <v>65280</v>
      </c>
      <c r="K86" s="16">
        <f t="shared" si="4"/>
        <v>0</v>
      </c>
      <c r="L86" s="16"/>
      <c r="M86" s="16"/>
      <c r="N86" s="16">
        <f t="shared" si="5"/>
        <v>0</v>
      </c>
      <c r="O86" s="39">
        <v>42844</v>
      </c>
      <c r="P86" s="15" t="s">
        <v>198</v>
      </c>
      <c r="Q86" s="16"/>
      <c r="R86" s="16"/>
      <c r="S86" s="16"/>
      <c r="T86" s="16"/>
      <c r="U86" s="16"/>
      <c r="V86" s="16"/>
      <c r="W86" s="17" t="str">
        <f t="shared" si="6"/>
        <v/>
      </c>
    </row>
    <row r="87" spans="1:23" s="18" customFormat="1" ht="27.6" hidden="1" customHeight="1" x14ac:dyDescent="0.25">
      <c r="A87" s="47" t="s">
        <v>32</v>
      </c>
      <c r="B87" s="15"/>
      <c r="C87" s="16"/>
      <c r="D87" s="16"/>
      <c r="E87" s="16"/>
      <c r="F87" s="16"/>
      <c r="G87" s="16"/>
      <c r="H87" s="16"/>
      <c r="I87" s="16">
        <v>47380</v>
      </c>
      <c r="J87" s="16">
        <v>47380</v>
      </c>
      <c r="K87" s="16">
        <f t="shared" si="4"/>
        <v>0</v>
      </c>
      <c r="L87" s="16"/>
      <c r="M87" s="16"/>
      <c r="N87" s="16">
        <f t="shared" si="5"/>
        <v>0</v>
      </c>
      <c r="O87" s="39">
        <v>42851</v>
      </c>
      <c r="P87" s="15" t="s">
        <v>199</v>
      </c>
      <c r="Q87" s="16"/>
      <c r="R87" s="16"/>
      <c r="S87" s="16"/>
      <c r="T87" s="16"/>
      <c r="U87" s="16"/>
      <c r="V87" s="16"/>
      <c r="W87" s="17" t="str">
        <f t="shared" si="6"/>
        <v/>
      </c>
    </row>
    <row r="88" spans="1:23" s="18" customFormat="1" ht="30" hidden="1" x14ac:dyDescent="0.25">
      <c r="A88" s="47" t="s">
        <v>32</v>
      </c>
      <c r="B88" s="15"/>
      <c r="C88" s="16"/>
      <c r="D88" s="16"/>
      <c r="E88" s="16"/>
      <c r="F88" s="16"/>
      <c r="G88" s="16"/>
      <c r="H88" s="16"/>
      <c r="I88" s="16">
        <v>262450</v>
      </c>
      <c r="J88" s="16">
        <v>262450</v>
      </c>
      <c r="K88" s="16">
        <f t="shared" si="4"/>
        <v>0</v>
      </c>
      <c r="L88" s="16"/>
      <c r="M88" s="16"/>
      <c r="N88" s="16">
        <f t="shared" si="5"/>
        <v>0</v>
      </c>
      <c r="O88" s="39">
        <v>42844</v>
      </c>
      <c r="P88" s="15" t="s">
        <v>200</v>
      </c>
      <c r="Q88" s="16"/>
      <c r="R88" s="16"/>
      <c r="S88" s="16"/>
      <c r="T88" s="16"/>
      <c r="U88" s="16"/>
      <c r="V88" s="16"/>
      <c r="W88" s="17" t="str">
        <f t="shared" si="6"/>
        <v/>
      </c>
    </row>
    <row r="89" spans="1:23" s="18" customFormat="1" ht="30" hidden="1" x14ac:dyDescent="0.25">
      <c r="A89" s="47" t="s">
        <v>174</v>
      </c>
      <c r="B89" s="15"/>
      <c r="C89" s="16"/>
      <c r="D89" s="16"/>
      <c r="E89" s="16"/>
      <c r="F89" s="16"/>
      <c r="G89" s="16"/>
      <c r="H89" s="16"/>
      <c r="I89" s="16">
        <v>34500</v>
      </c>
      <c r="J89" s="16">
        <v>34500</v>
      </c>
      <c r="K89" s="16">
        <f t="shared" si="4"/>
        <v>0</v>
      </c>
      <c r="L89" s="16"/>
      <c r="M89" s="16"/>
      <c r="N89" s="16">
        <f t="shared" si="5"/>
        <v>0</v>
      </c>
      <c r="O89" s="39">
        <v>42844</v>
      </c>
      <c r="P89" s="15" t="s">
        <v>201</v>
      </c>
      <c r="Q89" s="16"/>
      <c r="R89" s="16"/>
      <c r="S89" s="16"/>
      <c r="T89" s="16"/>
      <c r="U89" s="16"/>
      <c r="V89" s="16"/>
      <c r="W89" s="17" t="str">
        <f t="shared" si="6"/>
        <v/>
      </c>
    </row>
    <row r="90" spans="1:23" s="18" customFormat="1" ht="30" hidden="1" x14ac:dyDescent="0.25">
      <c r="A90" s="47" t="s">
        <v>32</v>
      </c>
      <c r="B90" s="15"/>
      <c r="C90" s="16"/>
      <c r="D90" s="16"/>
      <c r="E90" s="16"/>
      <c r="F90" s="16"/>
      <c r="G90" s="16"/>
      <c r="H90" s="16"/>
      <c r="I90" s="16">
        <v>58950</v>
      </c>
      <c r="J90" s="16">
        <v>58950</v>
      </c>
      <c r="K90" s="16">
        <f t="shared" si="4"/>
        <v>0</v>
      </c>
      <c r="L90" s="16"/>
      <c r="M90" s="16"/>
      <c r="N90" s="16">
        <f t="shared" si="5"/>
        <v>0</v>
      </c>
      <c r="O90" s="39">
        <v>42857</v>
      </c>
      <c r="P90" s="15" t="s">
        <v>202</v>
      </c>
      <c r="Q90" s="16"/>
      <c r="R90" s="16"/>
      <c r="S90" s="16"/>
      <c r="T90" s="16"/>
      <c r="U90" s="16"/>
      <c r="V90" s="16"/>
      <c r="W90" s="17" t="str">
        <f t="shared" si="6"/>
        <v/>
      </c>
    </row>
    <row r="91" spans="1:23" s="18" customFormat="1" ht="45" hidden="1" x14ac:dyDescent="0.25">
      <c r="A91" s="47" t="s">
        <v>175</v>
      </c>
      <c r="B91" s="15"/>
      <c r="C91" s="16"/>
      <c r="D91" s="16"/>
      <c r="E91" s="16"/>
      <c r="F91" s="16"/>
      <c r="G91" s="16"/>
      <c r="H91" s="16"/>
      <c r="I91" s="16">
        <v>11100</v>
      </c>
      <c r="J91" s="16">
        <v>11100</v>
      </c>
      <c r="K91" s="16">
        <f t="shared" si="4"/>
        <v>0</v>
      </c>
      <c r="L91" s="16"/>
      <c r="M91" s="16"/>
      <c r="N91" s="16">
        <f t="shared" si="5"/>
        <v>0</v>
      </c>
      <c r="O91" s="39">
        <v>42859</v>
      </c>
      <c r="P91" s="15" t="s">
        <v>224</v>
      </c>
      <c r="Q91" s="16"/>
      <c r="R91" s="16"/>
      <c r="S91" s="16"/>
      <c r="T91" s="16"/>
      <c r="U91" s="16"/>
      <c r="V91" s="16"/>
      <c r="W91" s="17" t="str">
        <f t="shared" si="6"/>
        <v/>
      </c>
    </row>
    <row r="92" spans="1:23" s="18" customFormat="1" ht="60" hidden="1" x14ac:dyDescent="0.25">
      <c r="A92" s="47" t="s">
        <v>32</v>
      </c>
      <c r="B92" s="15"/>
      <c r="C92" s="16"/>
      <c r="D92" s="16"/>
      <c r="E92" s="16"/>
      <c r="F92" s="16"/>
      <c r="G92" s="16"/>
      <c r="H92" s="16"/>
      <c r="I92" s="16">
        <v>89325</v>
      </c>
      <c r="J92" s="16">
        <v>89325</v>
      </c>
      <c r="K92" s="16">
        <f t="shared" si="4"/>
        <v>0</v>
      </c>
      <c r="L92" s="16"/>
      <c r="M92" s="16"/>
      <c r="N92" s="16">
        <f t="shared" si="5"/>
        <v>0</v>
      </c>
      <c r="O92" s="39">
        <v>42860</v>
      </c>
      <c r="P92" s="15" t="s">
        <v>203</v>
      </c>
      <c r="Q92" s="16"/>
      <c r="R92" s="16"/>
      <c r="S92" s="16"/>
      <c r="T92" s="16"/>
      <c r="U92" s="16"/>
      <c r="V92" s="16"/>
      <c r="W92" s="17" t="str">
        <f t="shared" si="6"/>
        <v/>
      </c>
    </row>
    <row r="93" spans="1:23" s="18" customFormat="1" ht="45" hidden="1" x14ac:dyDescent="0.25">
      <c r="A93" s="47" t="s">
        <v>32</v>
      </c>
      <c r="B93" s="15"/>
      <c r="C93" s="16"/>
      <c r="D93" s="16"/>
      <c r="E93" s="16"/>
      <c r="F93" s="16"/>
      <c r="G93" s="16"/>
      <c r="H93" s="16"/>
      <c r="I93" s="16">
        <v>1129773.77</v>
      </c>
      <c r="J93" s="16">
        <v>1129773.77</v>
      </c>
      <c r="K93" s="16">
        <f t="shared" si="4"/>
        <v>0</v>
      </c>
      <c r="L93" s="16"/>
      <c r="M93" s="16"/>
      <c r="N93" s="16">
        <f t="shared" si="5"/>
        <v>0</v>
      </c>
      <c r="O93" s="39">
        <v>42860</v>
      </c>
      <c r="P93" s="15" t="s">
        <v>204</v>
      </c>
      <c r="Q93" s="16"/>
      <c r="R93" s="16"/>
      <c r="S93" s="16"/>
      <c r="T93" s="16"/>
      <c r="U93" s="16"/>
      <c r="V93" s="16"/>
      <c r="W93" s="17" t="str">
        <f t="shared" si="6"/>
        <v/>
      </c>
    </row>
    <row r="94" spans="1:23" s="18" customFormat="1" ht="30" hidden="1" x14ac:dyDescent="0.25">
      <c r="A94" s="47" t="s">
        <v>176</v>
      </c>
      <c r="B94" s="15"/>
      <c r="C94" s="16"/>
      <c r="D94" s="16"/>
      <c r="E94" s="16"/>
      <c r="F94" s="16"/>
      <c r="G94" s="16"/>
      <c r="H94" s="16"/>
      <c r="I94" s="16">
        <v>19370</v>
      </c>
      <c r="J94" s="16">
        <v>19370</v>
      </c>
      <c r="K94" s="16">
        <f t="shared" si="4"/>
        <v>0</v>
      </c>
      <c r="L94" s="16"/>
      <c r="M94" s="16"/>
      <c r="N94" s="16">
        <f t="shared" si="5"/>
        <v>0</v>
      </c>
      <c r="O94" s="39">
        <v>42863</v>
      </c>
      <c r="P94" s="15" t="s">
        <v>205</v>
      </c>
      <c r="Q94" s="16"/>
      <c r="R94" s="16"/>
      <c r="S94" s="16"/>
      <c r="T94" s="16"/>
      <c r="U94" s="16"/>
      <c r="V94" s="16"/>
      <c r="W94" s="17" t="str">
        <f t="shared" si="6"/>
        <v/>
      </c>
    </row>
    <row r="95" spans="1:23" s="18" customFormat="1" ht="30" hidden="1" x14ac:dyDescent="0.25">
      <c r="A95" s="47" t="s">
        <v>177</v>
      </c>
      <c r="B95" s="15"/>
      <c r="C95" s="16"/>
      <c r="D95" s="16"/>
      <c r="E95" s="16"/>
      <c r="F95" s="16"/>
      <c r="G95" s="16"/>
      <c r="H95" s="16"/>
      <c r="I95" s="16">
        <v>16000</v>
      </c>
      <c r="J95" s="16">
        <v>16000</v>
      </c>
      <c r="K95" s="16">
        <f t="shared" si="4"/>
        <v>0</v>
      </c>
      <c r="L95" s="16"/>
      <c r="M95" s="16"/>
      <c r="N95" s="16">
        <f t="shared" si="5"/>
        <v>0</v>
      </c>
      <c r="O95" s="39">
        <v>42873</v>
      </c>
      <c r="P95" s="15" t="s">
        <v>206</v>
      </c>
      <c r="Q95" s="16"/>
      <c r="R95" s="16"/>
      <c r="S95" s="16"/>
      <c r="T95" s="16"/>
      <c r="U95" s="16"/>
      <c r="V95" s="16"/>
      <c r="W95" s="17" t="str">
        <f t="shared" si="6"/>
        <v/>
      </c>
    </row>
    <row r="96" spans="1:23" s="18" customFormat="1" ht="45" hidden="1" x14ac:dyDescent="0.25">
      <c r="A96" s="47" t="s">
        <v>32</v>
      </c>
      <c r="B96" s="15"/>
      <c r="C96" s="16"/>
      <c r="D96" s="16"/>
      <c r="E96" s="16"/>
      <c r="F96" s="16"/>
      <c r="G96" s="16"/>
      <c r="H96" s="16"/>
      <c r="I96" s="16">
        <v>190080</v>
      </c>
      <c r="J96" s="16">
        <v>190080</v>
      </c>
      <c r="K96" s="16">
        <f t="shared" si="4"/>
        <v>0</v>
      </c>
      <c r="L96" s="16"/>
      <c r="M96" s="16"/>
      <c r="N96" s="16">
        <f t="shared" si="5"/>
        <v>0</v>
      </c>
      <c r="O96" s="39">
        <v>42874</v>
      </c>
      <c r="P96" s="15" t="s">
        <v>207</v>
      </c>
      <c r="Q96" s="16"/>
      <c r="R96" s="16"/>
      <c r="S96" s="16"/>
      <c r="T96" s="16"/>
      <c r="U96" s="16"/>
      <c r="V96" s="16"/>
      <c r="W96" s="17" t="str">
        <f t="shared" si="6"/>
        <v/>
      </c>
    </row>
    <row r="97" spans="1:23" s="18" customFormat="1" ht="42.75" hidden="1" customHeight="1" x14ac:dyDescent="0.25">
      <c r="A97" s="47" t="s">
        <v>178</v>
      </c>
      <c r="B97" s="15"/>
      <c r="C97" s="16"/>
      <c r="D97" s="16"/>
      <c r="E97" s="16"/>
      <c r="F97" s="16"/>
      <c r="G97" s="16"/>
      <c r="H97" s="16"/>
      <c r="I97" s="16">
        <v>26250</v>
      </c>
      <c r="J97" s="16">
        <v>0</v>
      </c>
      <c r="K97" s="16">
        <f t="shared" si="4"/>
        <v>26250</v>
      </c>
      <c r="L97" s="16"/>
      <c r="M97" s="16">
        <v>26250</v>
      </c>
      <c r="N97" s="16">
        <f t="shared" si="5"/>
        <v>0</v>
      </c>
      <c r="O97" s="39">
        <v>42878</v>
      </c>
      <c r="P97" s="15" t="s">
        <v>208</v>
      </c>
      <c r="Q97" s="16"/>
      <c r="R97" s="16"/>
      <c r="S97" s="16"/>
      <c r="T97" s="16"/>
      <c r="U97" s="16"/>
      <c r="V97" s="16"/>
      <c r="W97" s="17" t="str">
        <f t="shared" si="6"/>
        <v/>
      </c>
    </row>
    <row r="98" spans="1:23" s="18" customFormat="1" ht="30" hidden="1" x14ac:dyDescent="0.25">
      <c r="A98" s="47" t="s">
        <v>32</v>
      </c>
      <c r="B98" s="15"/>
      <c r="C98" s="16"/>
      <c r="D98" s="16"/>
      <c r="E98" s="16"/>
      <c r="F98" s="16"/>
      <c r="G98" s="16"/>
      <c r="H98" s="16"/>
      <c r="I98" s="16">
        <v>355000</v>
      </c>
      <c r="J98" s="16">
        <v>355000</v>
      </c>
      <c r="K98" s="16">
        <f t="shared" si="4"/>
        <v>0</v>
      </c>
      <c r="L98" s="16"/>
      <c r="M98" s="16"/>
      <c r="N98" s="16">
        <f t="shared" si="5"/>
        <v>0</v>
      </c>
      <c r="O98" s="39">
        <v>42878</v>
      </c>
      <c r="P98" s="15" t="s">
        <v>209</v>
      </c>
      <c r="Q98" s="16"/>
      <c r="R98" s="16"/>
      <c r="S98" s="16"/>
      <c r="T98" s="16"/>
      <c r="U98" s="16"/>
      <c r="V98" s="16"/>
      <c r="W98" s="17" t="str">
        <f t="shared" si="6"/>
        <v/>
      </c>
    </row>
    <row r="99" spans="1:23" s="18" customFormat="1" ht="30" hidden="1" customHeight="1" x14ac:dyDescent="0.25">
      <c r="A99" s="47" t="s">
        <v>48</v>
      </c>
      <c r="B99" s="15"/>
      <c r="C99" s="16"/>
      <c r="D99" s="16"/>
      <c r="E99" s="16"/>
      <c r="F99" s="16"/>
      <c r="G99" s="16"/>
      <c r="H99" s="16"/>
      <c r="I99" s="16">
        <v>15180</v>
      </c>
      <c r="J99" s="16">
        <v>15180</v>
      </c>
      <c r="K99" s="16">
        <f t="shared" si="4"/>
        <v>0</v>
      </c>
      <c r="L99" s="16"/>
      <c r="M99" s="16"/>
      <c r="N99" s="16">
        <f t="shared" si="5"/>
        <v>0</v>
      </c>
      <c r="O99" s="39">
        <v>42880</v>
      </c>
      <c r="P99" s="15" t="s">
        <v>223</v>
      </c>
      <c r="Q99" s="16"/>
      <c r="R99" s="16"/>
      <c r="S99" s="16"/>
      <c r="T99" s="16"/>
      <c r="U99" s="16"/>
      <c r="V99" s="16"/>
      <c r="W99" s="17" t="str">
        <f t="shared" si="6"/>
        <v/>
      </c>
    </row>
    <row r="100" spans="1:23" s="18" customFormat="1" ht="45" hidden="1" x14ac:dyDescent="0.25">
      <c r="A100" s="47" t="s">
        <v>179</v>
      </c>
      <c r="B100" s="15"/>
      <c r="C100" s="16"/>
      <c r="D100" s="16"/>
      <c r="E100" s="16"/>
      <c r="F100" s="16"/>
      <c r="G100" s="16"/>
      <c r="H100" s="16"/>
      <c r="I100" s="16">
        <v>8400</v>
      </c>
      <c r="J100" s="16">
        <v>0</v>
      </c>
      <c r="K100" s="16">
        <f t="shared" si="4"/>
        <v>8400</v>
      </c>
      <c r="L100" s="16"/>
      <c r="M100" s="16">
        <v>8400</v>
      </c>
      <c r="N100" s="16">
        <f t="shared" si="5"/>
        <v>0</v>
      </c>
      <c r="O100" s="39">
        <v>42881</v>
      </c>
      <c r="P100" s="15" t="s">
        <v>222</v>
      </c>
      <c r="Q100" s="16"/>
      <c r="R100" s="16"/>
      <c r="S100" s="16"/>
      <c r="T100" s="16"/>
      <c r="U100" s="16"/>
      <c r="V100" s="16"/>
      <c r="W100" s="17" t="str">
        <f t="shared" si="6"/>
        <v/>
      </c>
    </row>
    <row r="101" spans="1:23" s="18" customFormat="1" ht="45" hidden="1" x14ac:dyDescent="0.25">
      <c r="A101" s="47" t="s">
        <v>180</v>
      </c>
      <c r="B101" s="15"/>
      <c r="C101" s="16"/>
      <c r="D101" s="16"/>
      <c r="E101" s="16"/>
      <c r="F101" s="16"/>
      <c r="G101" s="16"/>
      <c r="H101" s="16"/>
      <c r="I101" s="16">
        <v>8400</v>
      </c>
      <c r="J101" s="16">
        <v>0</v>
      </c>
      <c r="K101" s="16">
        <f t="shared" si="4"/>
        <v>8400</v>
      </c>
      <c r="L101" s="16"/>
      <c r="M101" s="16">
        <v>8400</v>
      </c>
      <c r="N101" s="16">
        <f t="shared" si="5"/>
        <v>0</v>
      </c>
      <c r="O101" s="39">
        <v>42881</v>
      </c>
      <c r="P101" s="15" t="s">
        <v>221</v>
      </c>
      <c r="Q101" s="16"/>
      <c r="R101" s="16"/>
      <c r="S101" s="16"/>
      <c r="T101" s="16"/>
      <c r="U101" s="16"/>
      <c r="V101" s="16"/>
      <c r="W101" s="17" t="str">
        <f t="shared" si="6"/>
        <v/>
      </c>
    </row>
    <row r="102" spans="1:23" s="18" customFormat="1" ht="30" hidden="1" x14ac:dyDescent="0.25">
      <c r="A102" s="47" t="s">
        <v>32</v>
      </c>
      <c r="B102" s="15"/>
      <c r="C102" s="16"/>
      <c r="D102" s="16"/>
      <c r="E102" s="16"/>
      <c r="F102" s="16"/>
      <c r="G102" s="16"/>
      <c r="H102" s="16"/>
      <c r="I102" s="16">
        <v>327725</v>
      </c>
      <c r="J102" s="16">
        <v>327725</v>
      </c>
      <c r="K102" s="16">
        <f t="shared" si="4"/>
        <v>0</v>
      </c>
      <c r="L102" s="16"/>
      <c r="M102" s="16"/>
      <c r="N102" s="16">
        <f t="shared" si="5"/>
        <v>0</v>
      </c>
      <c r="O102" s="39">
        <v>42881</v>
      </c>
      <c r="P102" s="15" t="s">
        <v>210</v>
      </c>
      <c r="Q102" s="16"/>
      <c r="R102" s="16"/>
      <c r="S102" s="16"/>
      <c r="T102" s="16"/>
      <c r="U102" s="16"/>
      <c r="V102" s="16"/>
      <c r="W102" s="17" t="str">
        <f t="shared" si="6"/>
        <v/>
      </c>
    </row>
    <row r="103" spans="1:23" s="18" customFormat="1" ht="30" hidden="1" x14ac:dyDescent="0.25">
      <c r="A103" s="47" t="s">
        <v>32</v>
      </c>
      <c r="B103" s="15"/>
      <c r="C103" s="16"/>
      <c r="D103" s="16"/>
      <c r="E103" s="16"/>
      <c r="F103" s="16"/>
      <c r="G103" s="16"/>
      <c r="H103" s="16"/>
      <c r="I103" s="16">
        <v>17600</v>
      </c>
      <c r="J103" s="16">
        <v>17600</v>
      </c>
      <c r="K103" s="16">
        <f t="shared" si="4"/>
        <v>0</v>
      </c>
      <c r="L103" s="16"/>
      <c r="M103" s="16"/>
      <c r="N103" s="16">
        <f t="shared" si="5"/>
        <v>0</v>
      </c>
      <c r="O103" s="39">
        <v>42891</v>
      </c>
      <c r="P103" s="15" t="s">
        <v>211</v>
      </c>
      <c r="Q103" s="16"/>
      <c r="R103" s="16"/>
      <c r="S103" s="16"/>
      <c r="T103" s="16"/>
      <c r="U103" s="16"/>
      <c r="V103" s="16"/>
      <c r="W103" s="17" t="str">
        <f t="shared" si="6"/>
        <v/>
      </c>
    </row>
    <row r="104" spans="1:23" s="18" customFormat="1" ht="30" hidden="1" x14ac:dyDescent="0.25">
      <c r="A104" s="47" t="s">
        <v>32</v>
      </c>
      <c r="B104" s="15"/>
      <c r="C104" s="16"/>
      <c r="D104" s="16"/>
      <c r="E104" s="16"/>
      <c r="F104" s="16"/>
      <c r="G104" s="16"/>
      <c r="H104" s="16"/>
      <c r="I104" s="16">
        <v>74444.149999999994</v>
      </c>
      <c r="J104" s="16">
        <v>74444.149999999994</v>
      </c>
      <c r="K104" s="16">
        <f t="shared" si="4"/>
        <v>0</v>
      </c>
      <c r="L104" s="16"/>
      <c r="M104" s="16"/>
      <c r="N104" s="16">
        <f t="shared" si="5"/>
        <v>0</v>
      </c>
      <c r="O104" s="39">
        <v>42892</v>
      </c>
      <c r="P104" s="15" t="s">
        <v>212</v>
      </c>
      <c r="Q104" s="16"/>
      <c r="R104" s="16"/>
      <c r="S104" s="16"/>
      <c r="T104" s="16"/>
      <c r="U104" s="16"/>
      <c r="V104" s="16"/>
      <c r="W104" s="17" t="str">
        <f t="shared" si="6"/>
        <v/>
      </c>
    </row>
    <row r="105" spans="1:23" s="18" customFormat="1" ht="75" hidden="1" x14ac:dyDescent="0.25">
      <c r="A105" s="47" t="s">
        <v>181</v>
      </c>
      <c r="B105" s="15"/>
      <c r="C105" s="16"/>
      <c r="D105" s="16"/>
      <c r="E105" s="16"/>
      <c r="F105" s="16"/>
      <c r="G105" s="16"/>
      <c r="H105" s="16"/>
      <c r="I105" s="16">
        <v>10108.36</v>
      </c>
      <c r="J105" s="16">
        <v>10108.36</v>
      </c>
      <c r="K105" s="16">
        <f t="shared" si="4"/>
        <v>0</v>
      </c>
      <c r="L105" s="16"/>
      <c r="M105" s="16"/>
      <c r="N105" s="16">
        <f t="shared" si="5"/>
        <v>0</v>
      </c>
      <c r="O105" s="39">
        <v>42893</v>
      </c>
      <c r="P105" s="15" t="s">
        <v>213</v>
      </c>
      <c r="Q105" s="16"/>
      <c r="R105" s="16"/>
      <c r="S105" s="16"/>
      <c r="T105" s="16"/>
      <c r="U105" s="16"/>
      <c r="V105" s="16"/>
      <c r="W105" s="17" t="str">
        <f t="shared" si="6"/>
        <v/>
      </c>
    </row>
    <row r="106" spans="1:23" s="18" customFormat="1" ht="75" hidden="1" x14ac:dyDescent="0.25">
      <c r="A106" s="47" t="s">
        <v>48</v>
      </c>
      <c r="B106" s="15"/>
      <c r="C106" s="16"/>
      <c r="D106" s="16"/>
      <c r="E106" s="16"/>
      <c r="F106" s="16"/>
      <c r="G106" s="16"/>
      <c r="H106" s="16"/>
      <c r="I106" s="16">
        <v>10268.36</v>
      </c>
      <c r="J106" s="16">
        <v>10268.36</v>
      </c>
      <c r="K106" s="16">
        <f t="shared" si="4"/>
        <v>0</v>
      </c>
      <c r="L106" s="16"/>
      <c r="M106" s="16"/>
      <c r="N106" s="16">
        <f t="shared" si="5"/>
        <v>0</v>
      </c>
      <c r="O106" s="39">
        <v>42893</v>
      </c>
      <c r="P106" s="15" t="s">
        <v>214</v>
      </c>
      <c r="Q106" s="16"/>
      <c r="R106" s="16"/>
      <c r="S106" s="16"/>
      <c r="T106" s="16"/>
      <c r="U106" s="16"/>
      <c r="V106" s="16"/>
      <c r="W106" s="17" t="str">
        <f t="shared" si="6"/>
        <v/>
      </c>
    </row>
    <row r="107" spans="1:23" s="18" customFormat="1" ht="45" hidden="1" x14ac:dyDescent="0.25">
      <c r="A107" s="47" t="s">
        <v>32</v>
      </c>
      <c r="B107" s="15"/>
      <c r="C107" s="16"/>
      <c r="D107" s="16"/>
      <c r="E107" s="16"/>
      <c r="F107" s="16"/>
      <c r="G107" s="16"/>
      <c r="H107" s="16"/>
      <c r="I107" s="16">
        <v>158100</v>
      </c>
      <c r="J107" s="16">
        <v>158100</v>
      </c>
      <c r="K107" s="16">
        <f t="shared" si="4"/>
        <v>0</v>
      </c>
      <c r="L107" s="16"/>
      <c r="M107" s="16"/>
      <c r="N107" s="16">
        <f t="shared" si="5"/>
        <v>0</v>
      </c>
      <c r="O107" s="39">
        <v>42894</v>
      </c>
      <c r="P107" s="15" t="s">
        <v>215</v>
      </c>
      <c r="Q107" s="16"/>
      <c r="R107" s="16"/>
      <c r="S107" s="16"/>
      <c r="T107" s="16"/>
      <c r="U107" s="16"/>
      <c r="V107" s="16"/>
      <c r="W107" s="17" t="str">
        <f t="shared" si="6"/>
        <v/>
      </c>
    </row>
    <row r="108" spans="1:23" s="18" customFormat="1" ht="30" hidden="1" x14ac:dyDescent="0.25">
      <c r="A108" s="47" t="s">
        <v>176</v>
      </c>
      <c r="B108" s="15"/>
      <c r="C108" s="16"/>
      <c r="D108" s="16"/>
      <c r="E108" s="16"/>
      <c r="F108" s="16"/>
      <c r="G108" s="16"/>
      <c r="H108" s="16"/>
      <c r="I108" s="16">
        <v>40000</v>
      </c>
      <c r="J108" s="16">
        <v>0</v>
      </c>
      <c r="K108" s="16">
        <f t="shared" si="4"/>
        <v>40000</v>
      </c>
      <c r="L108" s="16"/>
      <c r="M108" s="16">
        <v>40000</v>
      </c>
      <c r="N108" s="16">
        <f t="shared" si="5"/>
        <v>0</v>
      </c>
      <c r="O108" s="39">
        <v>42900</v>
      </c>
      <c r="P108" s="15" t="s">
        <v>216</v>
      </c>
      <c r="Q108" s="16"/>
      <c r="R108" s="16"/>
      <c r="S108" s="16"/>
      <c r="T108" s="16"/>
      <c r="U108" s="16"/>
      <c r="V108" s="16"/>
      <c r="W108" s="17" t="str">
        <f t="shared" si="6"/>
        <v/>
      </c>
    </row>
    <row r="109" spans="1:23" s="18" customFormat="1" ht="30" hidden="1" x14ac:dyDescent="0.25">
      <c r="A109" s="47" t="s">
        <v>32</v>
      </c>
      <c r="B109" s="15"/>
      <c r="C109" s="16"/>
      <c r="D109" s="16"/>
      <c r="E109" s="16"/>
      <c r="F109" s="16"/>
      <c r="G109" s="16"/>
      <c r="H109" s="16"/>
      <c r="I109" s="16">
        <v>8925</v>
      </c>
      <c r="J109" s="16">
        <v>8925</v>
      </c>
      <c r="K109" s="16">
        <f t="shared" si="4"/>
        <v>0</v>
      </c>
      <c r="L109" s="16"/>
      <c r="M109" s="16"/>
      <c r="N109" s="16">
        <f t="shared" si="5"/>
        <v>0</v>
      </c>
      <c r="O109" s="39">
        <v>42906</v>
      </c>
      <c r="P109" s="15" t="s">
        <v>217</v>
      </c>
      <c r="Q109" s="16"/>
      <c r="R109" s="16"/>
      <c r="S109" s="16"/>
      <c r="T109" s="16"/>
      <c r="U109" s="16"/>
      <c r="V109" s="16"/>
      <c r="W109" s="17" t="str">
        <f t="shared" si="6"/>
        <v/>
      </c>
    </row>
    <row r="110" spans="1:23" s="18" customFormat="1" ht="60" hidden="1" x14ac:dyDescent="0.25">
      <c r="A110" s="47" t="s">
        <v>48</v>
      </c>
      <c r="B110" s="15"/>
      <c r="C110" s="16"/>
      <c r="D110" s="16"/>
      <c r="E110" s="16"/>
      <c r="F110" s="16"/>
      <c r="G110" s="16"/>
      <c r="H110" s="16"/>
      <c r="I110" s="16">
        <v>35260.28</v>
      </c>
      <c r="J110" s="16">
        <v>0</v>
      </c>
      <c r="K110" s="16">
        <f t="shared" si="4"/>
        <v>35260.28</v>
      </c>
      <c r="L110" s="16"/>
      <c r="M110" s="16">
        <v>35260.28</v>
      </c>
      <c r="N110" s="16">
        <f t="shared" si="5"/>
        <v>0</v>
      </c>
      <c r="O110" s="39">
        <v>42905</v>
      </c>
      <c r="P110" s="15" t="s">
        <v>218</v>
      </c>
      <c r="Q110" s="16"/>
      <c r="R110" s="16"/>
      <c r="S110" s="16"/>
      <c r="T110" s="16"/>
      <c r="U110" s="16"/>
      <c r="V110" s="16"/>
      <c r="W110" s="17" t="str">
        <f t="shared" si="6"/>
        <v/>
      </c>
    </row>
    <row r="111" spans="1:23" s="18" customFormat="1" ht="30" hidden="1" x14ac:dyDescent="0.25">
      <c r="A111" s="47" t="s">
        <v>32</v>
      </c>
      <c r="B111" s="15"/>
      <c r="C111" s="16"/>
      <c r="D111" s="16"/>
      <c r="E111" s="16"/>
      <c r="F111" s="16"/>
      <c r="G111" s="16"/>
      <c r="H111" s="16"/>
      <c r="I111" s="16">
        <v>30994.560000000001</v>
      </c>
      <c r="J111" s="16">
        <v>30994.560000000001</v>
      </c>
      <c r="K111" s="16">
        <f t="shared" si="4"/>
        <v>0</v>
      </c>
      <c r="L111" s="16"/>
      <c r="M111" s="16"/>
      <c r="N111" s="16">
        <f t="shared" si="5"/>
        <v>0</v>
      </c>
      <c r="O111" s="39">
        <v>42908</v>
      </c>
      <c r="P111" s="15" t="s">
        <v>219</v>
      </c>
      <c r="Q111" s="16"/>
      <c r="R111" s="16"/>
      <c r="S111" s="16"/>
      <c r="T111" s="16"/>
      <c r="U111" s="16"/>
      <c r="V111" s="16"/>
      <c r="W111" s="17" t="str">
        <f t="shared" si="6"/>
        <v/>
      </c>
    </row>
    <row r="112" spans="1:23" s="18" customFormat="1" ht="30" hidden="1" x14ac:dyDescent="0.25">
      <c r="A112" s="47" t="s">
        <v>32</v>
      </c>
      <c r="B112" s="15"/>
      <c r="C112" s="16"/>
      <c r="D112" s="16"/>
      <c r="E112" s="16"/>
      <c r="F112" s="16"/>
      <c r="G112" s="16"/>
      <c r="H112" s="16"/>
      <c r="I112" s="16">
        <v>248250</v>
      </c>
      <c r="J112" s="16">
        <v>248250</v>
      </c>
      <c r="K112" s="16">
        <f t="shared" si="4"/>
        <v>0</v>
      </c>
      <c r="L112" s="16"/>
      <c r="M112" s="16"/>
      <c r="N112" s="16">
        <f t="shared" si="5"/>
        <v>0</v>
      </c>
      <c r="O112" s="39">
        <v>42909</v>
      </c>
      <c r="P112" s="15" t="s">
        <v>220</v>
      </c>
      <c r="Q112" s="16"/>
      <c r="R112" s="16"/>
      <c r="S112" s="16"/>
      <c r="T112" s="16"/>
      <c r="U112" s="16"/>
      <c r="V112" s="16"/>
      <c r="W112" s="17" t="str">
        <f t="shared" si="6"/>
        <v/>
      </c>
    </row>
    <row r="113" spans="1:23" s="18" customFormat="1" hidden="1" x14ac:dyDescent="0.25">
      <c r="A113" s="47" t="s">
        <v>32</v>
      </c>
      <c r="B113" s="15"/>
      <c r="C113" s="16"/>
      <c r="D113" s="16"/>
      <c r="E113" s="16"/>
      <c r="F113" s="16"/>
      <c r="G113" s="16"/>
      <c r="H113" s="16"/>
      <c r="I113" s="16"/>
      <c r="J113" s="16"/>
      <c r="K113" s="16">
        <f>H113+I113-J113</f>
        <v>0</v>
      </c>
      <c r="L113" s="16">
        <v>17501.93</v>
      </c>
      <c r="M113" s="16">
        <v>17501.93</v>
      </c>
      <c r="N113" s="16">
        <f>K113+L113-M113</f>
        <v>0</v>
      </c>
      <c r="O113" s="39">
        <v>42936</v>
      </c>
      <c r="P113" s="15" t="s">
        <v>272</v>
      </c>
      <c r="Q113" s="16"/>
      <c r="R113" s="16"/>
      <c r="S113" s="16"/>
      <c r="T113" s="16"/>
      <c r="U113" s="16"/>
      <c r="V113" s="16"/>
      <c r="W113" s="17" t="str">
        <f t="shared" si="6"/>
        <v/>
      </c>
    </row>
    <row r="114" spans="1:23" s="18" customFormat="1" hidden="1" x14ac:dyDescent="0.25">
      <c r="A114" s="47" t="s">
        <v>32</v>
      </c>
      <c r="B114" s="15"/>
      <c r="C114" s="16"/>
      <c r="D114" s="16"/>
      <c r="E114" s="16"/>
      <c r="F114" s="16"/>
      <c r="G114" s="16"/>
      <c r="H114" s="16"/>
      <c r="I114" s="16"/>
      <c r="J114" s="16"/>
      <c r="K114" s="16">
        <f t="shared" si="4"/>
        <v>0</v>
      </c>
      <c r="L114" s="16">
        <v>3703.64</v>
      </c>
      <c r="M114" s="16">
        <v>3703.64</v>
      </c>
      <c r="N114" s="16">
        <f t="shared" si="5"/>
        <v>0</v>
      </c>
      <c r="O114" s="39">
        <v>42933</v>
      </c>
      <c r="P114" s="15" t="s">
        <v>273</v>
      </c>
      <c r="Q114" s="16"/>
      <c r="R114" s="16"/>
      <c r="S114" s="16"/>
      <c r="T114" s="16"/>
      <c r="U114" s="16"/>
      <c r="V114" s="16"/>
      <c r="W114" s="17" t="str">
        <f t="shared" si="6"/>
        <v/>
      </c>
    </row>
    <row r="115" spans="1:23" s="18" customFormat="1" hidden="1" x14ac:dyDescent="0.25">
      <c r="A115" s="47" t="s">
        <v>32</v>
      </c>
      <c r="B115" s="15"/>
      <c r="C115" s="16"/>
      <c r="D115" s="16"/>
      <c r="E115" s="16"/>
      <c r="F115" s="16"/>
      <c r="G115" s="16"/>
      <c r="H115" s="16"/>
      <c r="I115" s="16"/>
      <c r="J115" s="16"/>
      <c r="K115" s="16">
        <f t="shared" si="4"/>
        <v>0</v>
      </c>
      <c r="L115" s="16">
        <v>294576.98</v>
      </c>
      <c r="M115" s="16">
        <v>294576.98</v>
      </c>
      <c r="N115" s="16">
        <f t="shared" si="5"/>
        <v>0</v>
      </c>
      <c r="O115" s="39">
        <v>42920</v>
      </c>
      <c r="P115" s="15" t="s">
        <v>272</v>
      </c>
      <c r="Q115" s="16"/>
      <c r="R115" s="16"/>
      <c r="S115" s="16"/>
      <c r="T115" s="16"/>
      <c r="U115" s="16"/>
      <c r="V115" s="16"/>
      <c r="W115" s="17" t="str">
        <f t="shared" si="6"/>
        <v/>
      </c>
    </row>
    <row r="116" spans="1:23" s="18" customFormat="1" hidden="1" x14ac:dyDescent="0.25">
      <c r="A116" s="47" t="s">
        <v>32</v>
      </c>
      <c r="B116" s="15"/>
      <c r="C116" s="16"/>
      <c r="D116" s="16"/>
      <c r="E116" s="16"/>
      <c r="F116" s="16"/>
      <c r="G116" s="16"/>
      <c r="H116" s="16"/>
      <c r="I116" s="16"/>
      <c r="J116" s="16"/>
      <c r="K116" s="16">
        <f t="shared" si="4"/>
        <v>0</v>
      </c>
      <c r="L116" s="16">
        <v>13525.65</v>
      </c>
      <c r="M116" s="16">
        <v>13525.65</v>
      </c>
      <c r="N116" s="16">
        <f t="shared" si="5"/>
        <v>0</v>
      </c>
      <c r="O116" s="39">
        <v>42926</v>
      </c>
      <c r="P116" s="15" t="s">
        <v>272</v>
      </c>
      <c r="Q116" s="16"/>
      <c r="R116" s="16"/>
      <c r="S116" s="16"/>
      <c r="T116" s="16"/>
      <c r="U116" s="16"/>
      <c r="V116" s="16"/>
      <c r="W116" s="17" t="str">
        <f t="shared" si="6"/>
        <v/>
      </c>
    </row>
    <row r="117" spans="1:23" s="18" customFormat="1" ht="45" hidden="1" x14ac:dyDescent="0.25">
      <c r="A117" s="47" t="s">
        <v>32</v>
      </c>
      <c r="B117" s="15"/>
      <c r="C117" s="16"/>
      <c r="D117" s="16"/>
      <c r="E117" s="16"/>
      <c r="F117" s="16"/>
      <c r="G117" s="16"/>
      <c r="H117" s="16"/>
      <c r="I117" s="16"/>
      <c r="J117" s="16"/>
      <c r="K117" s="16">
        <f t="shared" si="4"/>
        <v>0</v>
      </c>
      <c r="L117" s="16">
        <v>11200</v>
      </c>
      <c r="M117" s="16">
        <v>11200</v>
      </c>
      <c r="N117" s="16">
        <f t="shared" si="5"/>
        <v>0</v>
      </c>
      <c r="O117" s="39">
        <v>42920</v>
      </c>
      <c r="P117" s="15" t="s">
        <v>274</v>
      </c>
      <c r="Q117" s="16"/>
      <c r="R117" s="16"/>
      <c r="S117" s="16"/>
      <c r="T117" s="16"/>
      <c r="U117" s="16"/>
      <c r="V117" s="16"/>
      <c r="W117" s="17" t="str">
        <f t="shared" si="6"/>
        <v/>
      </c>
    </row>
    <row r="118" spans="1:23" s="18" customFormat="1" ht="30" hidden="1" x14ac:dyDescent="0.25">
      <c r="A118" s="47" t="s">
        <v>32</v>
      </c>
      <c r="B118" s="15"/>
      <c r="C118" s="16"/>
      <c r="D118" s="16"/>
      <c r="E118" s="16"/>
      <c r="F118" s="16"/>
      <c r="G118" s="16"/>
      <c r="H118" s="16"/>
      <c r="I118" s="16"/>
      <c r="J118" s="16"/>
      <c r="K118" s="16">
        <f t="shared" si="4"/>
        <v>0</v>
      </c>
      <c r="L118" s="16">
        <v>14950</v>
      </c>
      <c r="M118" s="16">
        <v>14950</v>
      </c>
      <c r="N118" s="16">
        <f t="shared" si="5"/>
        <v>0</v>
      </c>
      <c r="O118" s="39">
        <v>42944</v>
      </c>
      <c r="P118" s="15" t="s">
        <v>275</v>
      </c>
      <c r="Q118" s="16"/>
      <c r="R118" s="16"/>
      <c r="S118" s="16"/>
      <c r="T118" s="16"/>
      <c r="U118" s="16"/>
      <c r="V118" s="16"/>
      <c r="W118" s="17" t="str">
        <f t="shared" si="6"/>
        <v/>
      </c>
    </row>
    <row r="119" spans="1:23" s="18" customFormat="1" ht="45" hidden="1" x14ac:dyDescent="0.25">
      <c r="A119" s="47" t="s">
        <v>32</v>
      </c>
      <c r="B119" s="15"/>
      <c r="C119" s="16"/>
      <c r="D119" s="16"/>
      <c r="E119" s="16"/>
      <c r="F119" s="16"/>
      <c r="G119" s="16"/>
      <c r="H119" s="16"/>
      <c r="I119" s="16"/>
      <c r="J119" s="16"/>
      <c r="K119" s="16">
        <f t="shared" si="4"/>
        <v>0</v>
      </c>
      <c r="L119" s="16">
        <v>186800</v>
      </c>
      <c r="M119" s="16">
        <v>186800</v>
      </c>
      <c r="N119" s="16">
        <f t="shared" si="5"/>
        <v>0</v>
      </c>
      <c r="O119" s="39">
        <v>42942</v>
      </c>
      <c r="P119" s="15" t="s">
        <v>276</v>
      </c>
      <c r="Q119" s="16"/>
      <c r="R119" s="16"/>
      <c r="S119" s="16"/>
      <c r="T119" s="16"/>
      <c r="U119" s="16"/>
      <c r="V119" s="16"/>
      <c r="W119" s="17" t="str">
        <f t="shared" si="6"/>
        <v/>
      </c>
    </row>
    <row r="120" spans="1:23" s="18" customFormat="1" ht="30" hidden="1" x14ac:dyDescent="0.25">
      <c r="A120" s="47" t="s">
        <v>32</v>
      </c>
      <c r="B120" s="15"/>
      <c r="C120" s="16"/>
      <c r="D120" s="16"/>
      <c r="E120" s="16"/>
      <c r="F120" s="16"/>
      <c r="G120" s="16"/>
      <c r="H120" s="16"/>
      <c r="I120" s="16"/>
      <c r="J120" s="16"/>
      <c r="K120" s="16">
        <f t="shared" si="4"/>
        <v>0</v>
      </c>
      <c r="L120" s="16">
        <v>43941</v>
      </c>
      <c r="M120" s="16">
        <v>43941</v>
      </c>
      <c r="N120" s="16">
        <f t="shared" si="5"/>
        <v>0</v>
      </c>
      <c r="O120" s="39">
        <v>42937</v>
      </c>
      <c r="P120" s="15" t="s">
        <v>277</v>
      </c>
      <c r="Q120" s="16"/>
      <c r="R120" s="16"/>
      <c r="S120" s="16"/>
      <c r="T120" s="16"/>
      <c r="U120" s="16"/>
      <c r="V120" s="16"/>
      <c r="W120" s="17" t="str">
        <f t="shared" si="6"/>
        <v/>
      </c>
    </row>
    <row r="121" spans="1:23" s="18" customFormat="1" ht="30" hidden="1" x14ac:dyDescent="0.25">
      <c r="A121" s="47" t="s">
        <v>32</v>
      </c>
      <c r="B121" s="15"/>
      <c r="C121" s="16"/>
      <c r="D121" s="16"/>
      <c r="E121" s="16"/>
      <c r="F121" s="16"/>
      <c r="G121" s="16"/>
      <c r="H121" s="16"/>
      <c r="I121" s="16"/>
      <c r="J121" s="16"/>
      <c r="K121" s="16">
        <f t="shared" si="4"/>
        <v>0</v>
      </c>
      <c r="L121" s="16">
        <v>39125</v>
      </c>
      <c r="M121" s="16">
        <v>39125</v>
      </c>
      <c r="N121" s="16">
        <f t="shared" si="5"/>
        <v>0</v>
      </c>
      <c r="O121" s="39">
        <v>42933</v>
      </c>
      <c r="P121" s="15" t="s">
        <v>278</v>
      </c>
      <c r="Q121" s="16"/>
      <c r="R121" s="16"/>
      <c r="S121" s="16"/>
      <c r="T121" s="16"/>
      <c r="U121" s="16"/>
      <c r="V121" s="16"/>
      <c r="W121" s="17" t="str">
        <f t="shared" si="6"/>
        <v/>
      </c>
    </row>
    <row r="122" spans="1:23" s="18" customFormat="1" ht="30" hidden="1" x14ac:dyDescent="0.25">
      <c r="A122" s="47" t="s">
        <v>32</v>
      </c>
      <c r="B122" s="15"/>
      <c r="C122" s="16"/>
      <c r="D122" s="16"/>
      <c r="E122" s="16"/>
      <c r="F122" s="16"/>
      <c r="G122" s="16"/>
      <c r="H122" s="16"/>
      <c r="I122" s="16"/>
      <c r="J122" s="16"/>
      <c r="K122" s="16">
        <f t="shared" si="4"/>
        <v>0</v>
      </c>
      <c r="L122" s="16">
        <v>216700</v>
      </c>
      <c r="M122" s="16">
        <v>216700</v>
      </c>
      <c r="N122" s="16">
        <f t="shared" si="5"/>
        <v>0</v>
      </c>
      <c r="O122" s="39">
        <v>42928</v>
      </c>
      <c r="P122" s="15" t="s">
        <v>279</v>
      </c>
      <c r="Q122" s="16"/>
      <c r="R122" s="16"/>
      <c r="S122" s="16"/>
      <c r="T122" s="16"/>
      <c r="U122" s="16"/>
      <c r="V122" s="16"/>
      <c r="W122" s="17" t="str">
        <f t="shared" si="6"/>
        <v/>
      </c>
    </row>
    <row r="123" spans="1:23" s="18" customFormat="1" ht="30" hidden="1" x14ac:dyDescent="0.25">
      <c r="A123" s="47" t="s">
        <v>32</v>
      </c>
      <c r="B123" s="15"/>
      <c r="C123" s="16"/>
      <c r="D123" s="16"/>
      <c r="E123" s="16"/>
      <c r="F123" s="16"/>
      <c r="G123" s="16"/>
      <c r="H123" s="16"/>
      <c r="I123" s="16"/>
      <c r="J123" s="16"/>
      <c r="K123" s="16">
        <f t="shared" si="4"/>
        <v>0</v>
      </c>
      <c r="L123" s="16">
        <v>17500</v>
      </c>
      <c r="M123" s="16">
        <v>17500</v>
      </c>
      <c r="N123" s="16">
        <f t="shared" si="5"/>
        <v>0</v>
      </c>
      <c r="O123" s="39">
        <v>42926</v>
      </c>
      <c r="P123" s="15" t="s">
        <v>280</v>
      </c>
      <c r="Q123" s="16"/>
      <c r="R123" s="16"/>
      <c r="S123" s="16"/>
      <c r="T123" s="16"/>
      <c r="U123" s="16"/>
      <c r="V123" s="16"/>
      <c r="W123" s="17" t="str">
        <f t="shared" si="6"/>
        <v/>
      </c>
    </row>
    <row r="124" spans="1:23" s="18" customFormat="1" ht="30" hidden="1" x14ac:dyDescent="0.25">
      <c r="A124" s="47" t="s">
        <v>32</v>
      </c>
      <c r="B124" s="15"/>
      <c r="C124" s="16"/>
      <c r="D124" s="16"/>
      <c r="E124" s="16"/>
      <c r="F124" s="16"/>
      <c r="G124" s="16"/>
      <c r="H124" s="16"/>
      <c r="I124" s="16"/>
      <c r="J124" s="16"/>
      <c r="K124" s="16">
        <f t="shared" si="4"/>
        <v>0</v>
      </c>
      <c r="L124" s="16">
        <v>7200</v>
      </c>
      <c r="M124" s="16">
        <v>7200</v>
      </c>
      <c r="N124" s="16">
        <f t="shared" si="5"/>
        <v>0</v>
      </c>
      <c r="O124" s="39">
        <v>42944</v>
      </c>
      <c r="P124" s="15" t="s">
        <v>281</v>
      </c>
      <c r="Q124" s="16"/>
      <c r="R124" s="16"/>
      <c r="S124" s="16"/>
      <c r="T124" s="16"/>
      <c r="U124" s="16"/>
      <c r="V124" s="16"/>
      <c r="W124" s="17" t="str">
        <f t="shared" si="6"/>
        <v/>
      </c>
    </row>
    <row r="125" spans="1:23" s="18" customFormat="1" ht="30" hidden="1" x14ac:dyDescent="0.25">
      <c r="A125" s="47" t="s">
        <v>253</v>
      </c>
      <c r="B125" s="15"/>
      <c r="C125" s="16"/>
      <c r="D125" s="16"/>
      <c r="E125" s="16"/>
      <c r="F125" s="16"/>
      <c r="G125" s="16"/>
      <c r="H125" s="16"/>
      <c r="I125" s="16"/>
      <c r="J125" s="16"/>
      <c r="K125" s="16">
        <f t="shared" si="4"/>
        <v>0</v>
      </c>
      <c r="L125" s="16">
        <v>15000</v>
      </c>
      <c r="M125" s="16">
        <v>15000</v>
      </c>
      <c r="N125" s="16">
        <f t="shared" si="5"/>
        <v>0</v>
      </c>
      <c r="O125" s="39">
        <v>42936</v>
      </c>
      <c r="P125" s="15" t="s">
        <v>282</v>
      </c>
      <c r="Q125" s="16"/>
      <c r="R125" s="16"/>
      <c r="S125" s="16"/>
      <c r="T125" s="16"/>
      <c r="U125" s="16"/>
      <c r="V125" s="16"/>
      <c r="W125" s="17" t="str">
        <f t="shared" si="6"/>
        <v/>
      </c>
    </row>
    <row r="126" spans="1:23" s="18" customFormat="1" ht="60" hidden="1" x14ac:dyDescent="0.25">
      <c r="A126" s="47" t="s">
        <v>22</v>
      </c>
      <c r="B126" s="15"/>
      <c r="C126" s="16"/>
      <c r="D126" s="16"/>
      <c r="E126" s="16"/>
      <c r="F126" s="16"/>
      <c r="G126" s="16"/>
      <c r="H126" s="16"/>
      <c r="I126" s="16"/>
      <c r="J126" s="16"/>
      <c r="K126" s="16">
        <f t="shared" si="4"/>
        <v>0</v>
      </c>
      <c r="L126" s="16">
        <v>22467</v>
      </c>
      <c r="M126" s="16">
        <v>22467</v>
      </c>
      <c r="N126" s="16">
        <f t="shared" si="5"/>
        <v>0</v>
      </c>
      <c r="O126" s="39">
        <v>42936</v>
      </c>
      <c r="P126" s="15" t="s">
        <v>283</v>
      </c>
      <c r="Q126" s="16"/>
      <c r="R126" s="16"/>
      <c r="S126" s="16"/>
      <c r="T126" s="16"/>
      <c r="U126" s="16"/>
      <c r="V126" s="16"/>
      <c r="W126" s="17" t="str">
        <f t="shared" si="6"/>
        <v/>
      </c>
    </row>
    <row r="127" spans="1:23" s="18" customFormat="1" ht="30" hidden="1" x14ac:dyDescent="0.25">
      <c r="A127" s="47" t="s">
        <v>254</v>
      </c>
      <c r="B127" s="15"/>
      <c r="C127" s="16"/>
      <c r="D127" s="16"/>
      <c r="E127" s="16"/>
      <c r="F127" s="16"/>
      <c r="G127" s="16"/>
      <c r="H127" s="16"/>
      <c r="I127" s="16"/>
      <c r="J127" s="16"/>
      <c r="K127" s="16">
        <f t="shared" si="4"/>
        <v>0</v>
      </c>
      <c r="L127" s="16">
        <v>20667</v>
      </c>
      <c r="M127" s="16">
        <v>20667</v>
      </c>
      <c r="N127" s="16">
        <f t="shared" si="5"/>
        <v>0</v>
      </c>
      <c r="O127" s="39">
        <v>42936</v>
      </c>
      <c r="P127" s="15" t="s">
        <v>284</v>
      </c>
      <c r="Q127" s="16"/>
      <c r="R127" s="16"/>
      <c r="S127" s="16"/>
      <c r="T127" s="16"/>
      <c r="U127" s="16"/>
      <c r="V127" s="16"/>
      <c r="W127" s="17" t="str">
        <f t="shared" si="6"/>
        <v/>
      </c>
    </row>
    <row r="128" spans="1:23" s="18" customFormat="1" ht="30" hidden="1" x14ac:dyDescent="0.25">
      <c r="A128" s="47" t="s">
        <v>69</v>
      </c>
      <c r="B128" s="15"/>
      <c r="C128" s="16"/>
      <c r="D128" s="16"/>
      <c r="E128" s="16"/>
      <c r="F128" s="16"/>
      <c r="G128" s="16"/>
      <c r="H128" s="16"/>
      <c r="I128" s="16"/>
      <c r="J128" s="16"/>
      <c r="K128" s="16">
        <f t="shared" si="4"/>
        <v>0</v>
      </c>
      <c r="L128" s="16">
        <v>20667</v>
      </c>
      <c r="M128" s="16">
        <v>20667</v>
      </c>
      <c r="N128" s="16">
        <f t="shared" si="5"/>
        <v>0</v>
      </c>
      <c r="O128" s="39">
        <v>42936</v>
      </c>
      <c r="P128" s="15" t="s">
        <v>284</v>
      </c>
      <c r="Q128" s="16"/>
      <c r="R128" s="16"/>
      <c r="S128" s="16"/>
      <c r="T128" s="16"/>
      <c r="U128" s="16"/>
      <c r="V128" s="16"/>
      <c r="W128" s="17" t="str">
        <f t="shared" si="6"/>
        <v/>
      </c>
    </row>
    <row r="129" spans="1:23" s="18" customFormat="1" ht="30" hidden="1" x14ac:dyDescent="0.25">
      <c r="A129" s="47" t="s">
        <v>255</v>
      </c>
      <c r="B129" s="15"/>
      <c r="C129" s="16"/>
      <c r="D129" s="16"/>
      <c r="E129" s="16"/>
      <c r="F129" s="16"/>
      <c r="G129" s="16"/>
      <c r="H129" s="16"/>
      <c r="I129" s="16"/>
      <c r="J129" s="16"/>
      <c r="K129" s="16">
        <f t="shared" si="4"/>
        <v>0</v>
      </c>
      <c r="L129" s="16">
        <v>20667</v>
      </c>
      <c r="M129" s="16">
        <v>20667</v>
      </c>
      <c r="N129" s="16">
        <f t="shared" si="5"/>
        <v>0</v>
      </c>
      <c r="O129" s="39">
        <v>42936</v>
      </c>
      <c r="P129" s="15" t="s">
        <v>284</v>
      </c>
      <c r="Q129" s="16"/>
      <c r="R129" s="16"/>
      <c r="S129" s="16"/>
      <c r="T129" s="16"/>
      <c r="U129" s="16"/>
      <c r="V129" s="16"/>
      <c r="W129" s="17" t="str">
        <f t="shared" si="6"/>
        <v/>
      </c>
    </row>
    <row r="130" spans="1:23" s="18" customFormat="1" ht="30" hidden="1" x14ac:dyDescent="0.25">
      <c r="A130" s="47" t="s">
        <v>121</v>
      </c>
      <c r="B130" s="15"/>
      <c r="C130" s="16"/>
      <c r="D130" s="16"/>
      <c r="E130" s="16"/>
      <c r="F130" s="16"/>
      <c r="G130" s="16"/>
      <c r="H130" s="16"/>
      <c r="I130" s="16"/>
      <c r="J130" s="16"/>
      <c r="K130" s="16">
        <f t="shared" si="4"/>
        <v>0</v>
      </c>
      <c r="L130" s="16">
        <v>20667</v>
      </c>
      <c r="M130" s="16">
        <v>20667</v>
      </c>
      <c r="N130" s="16">
        <f t="shared" si="5"/>
        <v>0</v>
      </c>
      <c r="O130" s="39">
        <v>42936</v>
      </c>
      <c r="P130" s="15" t="s">
        <v>284</v>
      </c>
      <c r="Q130" s="16"/>
      <c r="R130" s="16"/>
      <c r="S130" s="16"/>
      <c r="T130" s="16"/>
      <c r="U130" s="16"/>
      <c r="V130" s="16"/>
      <c r="W130" s="17" t="str">
        <f t="shared" si="6"/>
        <v/>
      </c>
    </row>
    <row r="131" spans="1:23" s="18" customFormat="1" ht="30" hidden="1" x14ac:dyDescent="0.25">
      <c r="A131" s="47" t="s">
        <v>65</v>
      </c>
      <c r="B131" s="15"/>
      <c r="C131" s="16"/>
      <c r="D131" s="16"/>
      <c r="E131" s="16"/>
      <c r="F131" s="16"/>
      <c r="G131" s="16"/>
      <c r="H131" s="16"/>
      <c r="I131" s="16"/>
      <c r="J131" s="16"/>
      <c r="K131" s="16">
        <f t="shared" si="4"/>
        <v>0</v>
      </c>
      <c r="L131" s="16">
        <v>20667</v>
      </c>
      <c r="M131" s="16">
        <v>20667</v>
      </c>
      <c r="N131" s="16">
        <f t="shared" si="5"/>
        <v>0</v>
      </c>
      <c r="O131" s="39">
        <v>42936</v>
      </c>
      <c r="P131" s="15" t="s">
        <v>284</v>
      </c>
      <c r="Q131" s="16"/>
      <c r="R131" s="16"/>
      <c r="S131" s="16"/>
      <c r="T131" s="16"/>
      <c r="U131" s="16"/>
      <c r="V131" s="16"/>
      <c r="W131" s="17" t="str">
        <f t="shared" si="6"/>
        <v/>
      </c>
    </row>
    <row r="132" spans="1:23" s="18" customFormat="1" ht="30" hidden="1" x14ac:dyDescent="0.25">
      <c r="A132" s="47" t="s">
        <v>179</v>
      </c>
      <c r="B132" s="15"/>
      <c r="C132" s="16"/>
      <c r="D132" s="16"/>
      <c r="E132" s="16"/>
      <c r="F132" s="16"/>
      <c r="G132" s="16"/>
      <c r="H132" s="16"/>
      <c r="I132" s="16"/>
      <c r="J132" s="16"/>
      <c r="K132" s="16">
        <f t="shared" si="4"/>
        <v>0</v>
      </c>
      <c r="L132" s="16">
        <v>20667</v>
      </c>
      <c r="M132" s="16">
        <v>20667</v>
      </c>
      <c r="N132" s="16">
        <f t="shared" si="5"/>
        <v>0</v>
      </c>
      <c r="O132" s="39">
        <v>42936</v>
      </c>
      <c r="P132" s="15" t="s">
        <v>284</v>
      </c>
      <c r="Q132" s="16"/>
      <c r="R132" s="16"/>
      <c r="S132" s="16"/>
      <c r="T132" s="16"/>
      <c r="U132" s="16"/>
      <c r="V132" s="16"/>
      <c r="W132" s="17" t="str">
        <f t="shared" si="6"/>
        <v/>
      </c>
    </row>
    <row r="133" spans="1:23" s="18" customFormat="1" ht="30" hidden="1" x14ac:dyDescent="0.25">
      <c r="A133" s="47" t="s">
        <v>180</v>
      </c>
      <c r="B133" s="15"/>
      <c r="C133" s="16"/>
      <c r="D133" s="16"/>
      <c r="E133" s="16"/>
      <c r="F133" s="16"/>
      <c r="G133" s="16"/>
      <c r="H133" s="16"/>
      <c r="I133" s="16"/>
      <c r="J133" s="16"/>
      <c r="K133" s="16">
        <f t="shared" si="4"/>
        <v>0</v>
      </c>
      <c r="L133" s="16">
        <v>20667</v>
      </c>
      <c r="M133" s="16">
        <v>20667</v>
      </c>
      <c r="N133" s="16">
        <f t="shared" si="5"/>
        <v>0</v>
      </c>
      <c r="O133" s="39">
        <v>42936</v>
      </c>
      <c r="P133" s="15" t="s">
        <v>284</v>
      </c>
      <c r="Q133" s="16"/>
      <c r="R133" s="16"/>
      <c r="S133" s="16"/>
      <c r="T133" s="16"/>
      <c r="U133" s="16"/>
      <c r="V133" s="16"/>
      <c r="W133" s="17" t="str">
        <f t="shared" si="6"/>
        <v/>
      </c>
    </row>
    <row r="134" spans="1:23" s="18" customFormat="1" ht="30" hidden="1" x14ac:dyDescent="0.25">
      <c r="A134" s="47" t="s">
        <v>48</v>
      </c>
      <c r="B134" s="15"/>
      <c r="C134" s="16"/>
      <c r="D134" s="16"/>
      <c r="E134" s="16"/>
      <c r="F134" s="16"/>
      <c r="G134" s="16"/>
      <c r="H134" s="16"/>
      <c r="I134" s="16"/>
      <c r="J134" s="16"/>
      <c r="K134" s="16">
        <f t="shared" si="4"/>
        <v>0</v>
      </c>
      <c r="L134" s="16">
        <v>2000</v>
      </c>
      <c r="M134" s="16">
        <v>2000</v>
      </c>
      <c r="N134" s="16">
        <f t="shared" si="5"/>
        <v>0</v>
      </c>
      <c r="O134" s="39">
        <v>42936</v>
      </c>
      <c r="P134" s="15" t="s">
        <v>285</v>
      </c>
      <c r="Q134" s="16"/>
      <c r="R134" s="16"/>
      <c r="S134" s="16"/>
      <c r="T134" s="16"/>
      <c r="U134" s="16"/>
      <c r="V134" s="16"/>
      <c r="W134" s="17" t="str">
        <f t="shared" si="6"/>
        <v/>
      </c>
    </row>
    <row r="135" spans="1:23" s="18" customFormat="1" ht="30" hidden="1" x14ac:dyDescent="0.25">
      <c r="A135" s="47" t="s">
        <v>172</v>
      </c>
      <c r="B135" s="15"/>
      <c r="C135" s="16"/>
      <c r="D135" s="16"/>
      <c r="E135" s="16"/>
      <c r="F135" s="16"/>
      <c r="G135" s="16"/>
      <c r="H135" s="16"/>
      <c r="I135" s="16"/>
      <c r="J135" s="16"/>
      <c r="K135" s="16">
        <f t="shared" si="4"/>
        <v>0</v>
      </c>
      <c r="L135" s="16">
        <v>3239</v>
      </c>
      <c r="M135" s="16">
        <v>3239</v>
      </c>
      <c r="N135" s="16">
        <f t="shared" si="5"/>
        <v>0</v>
      </c>
      <c r="O135" s="39">
        <v>42936</v>
      </c>
      <c r="P135" s="15" t="s">
        <v>286</v>
      </c>
      <c r="Q135" s="16"/>
      <c r="R135" s="16"/>
      <c r="S135" s="16"/>
      <c r="T135" s="16"/>
      <c r="U135" s="16"/>
      <c r="V135" s="16"/>
      <c r="W135" s="17" t="str">
        <f t="shared" si="6"/>
        <v/>
      </c>
    </row>
    <row r="136" spans="1:23" s="18" customFormat="1" ht="30" hidden="1" x14ac:dyDescent="0.25">
      <c r="A136" s="47" t="s">
        <v>256</v>
      </c>
      <c r="B136" s="15"/>
      <c r="C136" s="16"/>
      <c r="D136" s="16"/>
      <c r="E136" s="16"/>
      <c r="F136" s="16"/>
      <c r="G136" s="16"/>
      <c r="H136" s="16"/>
      <c r="I136" s="16"/>
      <c r="J136" s="16"/>
      <c r="K136" s="16">
        <f t="shared" si="4"/>
        <v>0</v>
      </c>
      <c r="L136" s="16">
        <v>3239</v>
      </c>
      <c r="M136" s="16">
        <v>3239</v>
      </c>
      <c r="N136" s="16">
        <f t="shared" si="5"/>
        <v>0</v>
      </c>
      <c r="O136" s="39">
        <v>42936</v>
      </c>
      <c r="P136" s="15" t="s">
        <v>286</v>
      </c>
      <c r="Q136" s="16"/>
      <c r="R136" s="16"/>
      <c r="S136" s="16"/>
      <c r="T136" s="16"/>
      <c r="U136" s="16"/>
      <c r="V136" s="16"/>
      <c r="W136" s="17" t="str">
        <f t="shared" si="6"/>
        <v/>
      </c>
    </row>
    <row r="137" spans="1:23" s="18" customFormat="1" ht="30" hidden="1" x14ac:dyDescent="0.25">
      <c r="A137" s="47" t="s">
        <v>170</v>
      </c>
      <c r="B137" s="15"/>
      <c r="C137" s="16"/>
      <c r="D137" s="16"/>
      <c r="E137" s="16"/>
      <c r="F137" s="16"/>
      <c r="G137" s="16"/>
      <c r="H137" s="16"/>
      <c r="I137" s="16"/>
      <c r="J137" s="16"/>
      <c r="K137" s="16">
        <f t="shared" si="4"/>
        <v>0</v>
      </c>
      <c r="L137" s="16">
        <v>3239</v>
      </c>
      <c r="M137" s="16">
        <v>3239</v>
      </c>
      <c r="N137" s="16">
        <f t="shared" si="5"/>
        <v>0</v>
      </c>
      <c r="O137" s="39">
        <v>42936</v>
      </c>
      <c r="P137" s="15" t="s">
        <v>286</v>
      </c>
      <c r="Q137" s="16"/>
      <c r="R137" s="16"/>
      <c r="S137" s="16"/>
      <c r="T137" s="16"/>
      <c r="U137" s="16"/>
      <c r="V137" s="16"/>
      <c r="W137" s="17" t="str">
        <f t="shared" si="6"/>
        <v/>
      </c>
    </row>
    <row r="138" spans="1:23" s="18" customFormat="1" ht="30" hidden="1" x14ac:dyDescent="0.25">
      <c r="A138" s="47" t="s">
        <v>257</v>
      </c>
      <c r="B138" s="15"/>
      <c r="C138" s="16"/>
      <c r="D138" s="16"/>
      <c r="E138" s="16"/>
      <c r="F138" s="16"/>
      <c r="G138" s="16"/>
      <c r="H138" s="16"/>
      <c r="I138" s="16"/>
      <c r="J138" s="16"/>
      <c r="K138" s="16">
        <f t="shared" ref="K138:K200" si="7">H138+I138-J138</f>
        <v>0</v>
      </c>
      <c r="L138" s="16">
        <v>3499</v>
      </c>
      <c r="M138" s="16">
        <v>3499</v>
      </c>
      <c r="N138" s="16">
        <f t="shared" ref="N138:N200" si="8">K138+L138-M138</f>
        <v>0</v>
      </c>
      <c r="O138" s="39">
        <v>42936</v>
      </c>
      <c r="P138" s="15" t="s">
        <v>286</v>
      </c>
      <c r="Q138" s="16"/>
      <c r="R138" s="16"/>
      <c r="S138" s="16"/>
      <c r="T138" s="16"/>
      <c r="U138" s="16"/>
      <c r="V138" s="16"/>
      <c r="W138" s="17" t="str">
        <f t="shared" ref="W138:W201" si="9">IF(N138&lt;&gt;0,1,"")</f>
        <v/>
      </c>
    </row>
    <row r="139" spans="1:23" s="18" customFormat="1" ht="30" hidden="1" x14ac:dyDescent="0.25">
      <c r="A139" s="47" t="s">
        <v>32</v>
      </c>
      <c r="B139" s="15"/>
      <c r="C139" s="16"/>
      <c r="D139" s="16"/>
      <c r="E139" s="16"/>
      <c r="F139" s="16"/>
      <c r="G139" s="16"/>
      <c r="H139" s="16"/>
      <c r="I139" s="16"/>
      <c r="J139" s="16"/>
      <c r="K139" s="16">
        <f t="shared" si="7"/>
        <v>0</v>
      </c>
      <c r="L139" s="16">
        <v>43110</v>
      </c>
      <c r="M139" s="16">
        <v>43110</v>
      </c>
      <c r="N139" s="16">
        <f t="shared" si="8"/>
        <v>0</v>
      </c>
      <c r="O139" s="39">
        <v>42934</v>
      </c>
      <c r="P139" s="15" t="s">
        <v>287</v>
      </c>
      <c r="Q139" s="16"/>
      <c r="R139" s="16"/>
      <c r="S139" s="16"/>
      <c r="T139" s="16"/>
      <c r="U139" s="16"/>
      <c r="V139" s="16"/>
      <c r="W139" s="17" t="str">
        <f t="shared" si="9"/>
        <v/>
      </c>
    </row>
    <row r="140" spans="1:23" s="18" customFormat="1" ht="45" hidden="1" x14ac:dyDescent="0.25">
      <c r="A140" s="47" t="s">
        <v>258</v>
      </c>
      <c r="B140" s="15"/>
      <c r="C140" s="16"/>
      <c r="D140" s="16"/>
      <c r="E140" s="16"/>
      <c r="F140" s="16"/>
      <c r="G140" s="16"/>
      <c r="H140" s="16"/>
      <c r="I140" s="16"/>
      <c r="J140" s="16"/>
      <c r="K140" s="16">
        <f t="shared" si="7"/>
        <v>0</v>
      </c>
      <c r="L140" s="16">
        <v>6150</v>
      </c>
      <c r="M140" s="16">
        <v>6150</v>
      </c>
      <c r="N140" s="16">
        <f t="shared" si="8"/>
        <v>0</v>
      </c>
      <c r="O140" s="39">
        <v>42934</v>
      </c>
      <c r="P140" s="15" t="s">
        <v>288</v>
      </c>
      <c r="Q140" s="16"/>
      <c r="R140" s="16"/>
      <c r="S140" s="16"/>
      <c r="T140" s="16"/>
      <c r="U140" s="16"/>
      <c r="V140" s="16"/>
      <c r="W140" s="17" t="str">
        <f t="shared" si="9"/>
        <v/>
      </c>
    </row>
    <row r="141" spans="1:23" s="18" customFormat="1" ht="45" hidden="1" x14ac:dyDescent="0.25">
      <c r="A141" s="47" t="s">
        <v>259</v>
      </c>
      <c r="B141" s="15"/>
      <c r="C141" s="16"/>
      <c r="D141" s="16"/>
      <c r="E141" s="16"/>
      <c r="F141" s="16"/>
      <c r="G141" s="16"/>
      <c r="H141" s="16"/>
      <c r="I141" s="16"/>
      <c r="J141" s="16"/>
      <c r="K141" s="16">
        <f t="shared" si="7"/>
        <v>0</v>
      </c>
      <c r="L141" s="16">
        <v>6100</v>
      </c>
      <c r="M141" s="16">
        <v>6100</v>
      </c>
      <c r="N141" s="16">
        <f t="shared" si="8"/>
        <v>0</v>
      </c>
      <c r="O141" s="39">
        <v>42933</v>
      </c>
      <c r="P141" s="15" t="s">
        <v>288</v>
      </c>
      <c r="Q141" s="16"/>
      <c r="R141" s="16"/>
      <c r="S141" s="16"/>
      <c r="T141" s="16"/>
      <c r="U141" s="16"/>
      <c r="V141" s="16"/>
      <c r="W141" s="17" t="str">
        <f t="shared" si="9"/>
        <v/>
      </c>
    </row>
    <row r="142" spans="1:23" s="18" customFormat="1" ht="30" hidden="1" x14ac:dyDescent="0.25">
      <c r="A142" s="47" t="s">
        <v>260</v>
      </c>
      <c r="B142" s="15"/>
      <c r="C142" s="16"/>
      <c r="D142" s="16"/>
      <c r="E142" s="16"/>
      <c r="F142" s="16"/>
      <c r="G142" s="16"/>
      <c r="H142" s="16"/>
      <c r="I142" s="16"/>
      <c r="J142" s="16"/>
      <c r="K142" s="16">
        <f t="shared" si="7"/>
        <v>0</v>
      </c>
      <c r="L142" s="16">
        <v>3239</v>
      </c>
      <c r="M142" s="16">
        <v>3239</v>
      </c>
      <c r="N142" s="16">
        <f t="shared" si="8"/>
        <v>0</v>
      </c>
      <c r="O142" s="39">
        <v>42930</v>
      </c>
      <c r="P142" s="15" t="s">
        <v>289</v>
      </c>
      <c r="Q142" s="16"/>
      <c r="R142" s="16"/>
      <c r="S142" s="16"/>
      <c r="T142" s="16"/>
      <c r="U142" s="16"/>
      <c r="V142" s="16"/>
      <c r="W142" s="17" t="str">
        <f t="shared" si="9"/>
        <v/>
      </c>
    </row>
    <row r="143" spans="1:23" s="18" customFormat="1" ht="30" hidden="1" x14ac:dyDescent="0.25">
      <c r="A143" s="47" t="s">
        <v>261</v>
      </c>
      <c r="B143" s="15"/>
      <c r="C143" s="16"/>
      <c r="D143" s="16"/>
      <c r="E143" s="16"/>
      <c r="F143" s="16"/>
      <c r="G143" s="16"/>
      <c r="H143" s="16"/>
      <c r="I143" s="16"/>
      <c r="J143" s="16"/>
      <c r="K143" s="16">
        <f t="shared" si="7"/>
        <v>0</v>
      </c>
      <c r="L143" s="16">
        <v>3239</v>
      </c>
      <c r="M143" s="16">
        <v>3239</v>
      </c>
      <c r="N143" s="16">
        <f t="shared" si="8"/>
        <v>0</v>
      </c>
      <c r="O143" s="39">
        <v>42930</v>
      </c>
      <c r="P143" s="15" t="s">
        <v>289</v>
      </c>
      <c r="Q143" s="16"/>
      <c r="R143" s="16"/>
      <c r="S143" s="16"/>
      <c r="T143" s="16"/>
      <c r="U143" s="16"/>
      <c r="V143" s="16"/>
      <c r="W143" s="17" t="str">
        <f t="shared" si="9"/>
        <v/>
      </c>
    </row>
    <row r="144" spans="1:23" s="18" customFormat="1" ht="45" x14ac:dyDescent="0.25">
      <c r="A144" s="47" t="s">
        <v>254</v>
      </c>
      <c r="B144" s="15"/>
      <c r="C144" s="16"/>
      <c r="D144" s="16"/>
      <c r="E144" s="16"/>
      <c r="F144" s="16"/>
      <c r="G144" s="16"/>
      <c r="H144" s="16"/>
      <c r="I144" s="16"/>
      <c r="J144" s="16"/>
      <c r="K144" s="16">
        <f t="shared" si="7"/>
        <v>0</v>
      </c>
      <c r="L144" s="16">
        <v>22462.76</v>
      </c>
      <c r="M144" s="16">
        <v>0</v>
      </c>
      <c r="N144" s="16">
        <f t="shared" si="8"/>
        <v>22462.76</v>
      </c>
      <c r="O144" s="39">
        <v>42972</v>
      </c>
      <c r="P144" s="15" t="s">
        <v>290</v>
      </c>
      <c r="Q144" s="16">
        <f>N144</f>
        <v>22462.76</v>
      </c>
      <c r="R144" s="16"/>
      <c r="S144" s="16"/>
      <c r="T144" s="16"/>
      <c r="U144" s="16"/>
      <c r="V144" s="16"/>
      <c r="W144" s="17">
        <f t="shared" si="9"/>
        <v>1</v>
      </c>
    </row>
    <row r="145" spans="1:23" s="18" customFormat="1" ht="45" hidden="1" x14ac:dyDescent="0.25">
      <c r="A145" s="47" t="s">
        <v>78</v>
      </c>
      <c r="B145" s="15"/>
      <c r="C145" s="16"/>
      <c r="D145" s="16"/>
      <c r="E145" s="16"/>
      <c r="F145" s="16"/>
      <c r="G145" s="16"/>
      <c r="H145" s="16"/>
      <c r="I145" s="16"/>
      <c r="J145" s="16"/>
      <c r="K145" s="16">
        <f t="shared" si="7"/>
        <v>0</v>
      </c>
      <c r="L145" s="16">
        <v>15188</v>
      </c>
      <c r="M145" s="16">
        <v>15188</v>
      </c>
      <c r="N145" s="16">
        <f t="shared" si="8"/>
        <v>0</v>
      </c>
      <c r="O145" s="39">
        <v>42971</v>
      </c>
      <c r="P145" s="15" t="s">
        <v>291</v>
      </c>
      <c r="Q145" s="16"/>
      <c r="R145" s="16"/>
      <c r="S145" s="16"/>
      <c r="T145" s="16"/>
      <c r="U145" s="16"/>
      <c r="V145" s="16"/>
      <c r="W145" s="17" t="str">
        <f t="shared" si="9"/>
        <v/>
      </c>
    </row>
    <row r="146" spans="1:23" s="18" customFormat="1" ht="30" hidden="1" x14ac:dyDescent="0.25">
      <c r="A146" s="47" t="s">
        <v>59</v>
      </c>
      <c r="B146" s="15"/>
      <c r="C146" s="16"/>
      <c r="D146" s="16"/>
      <c r="E146" s="16"/>
      <c r="F146" s="16"/>
      <c r="G146" s="16"/>
      <c r="H146" s="16"/>
      <c r="I146" s="16"/>
      <c r="J146" s="16"/>
      <c r="K146" s="16">
        <f t="shared" si="7"/>
        <v>0</v>
      </c>
      <c r="L146" s="16">
        <v>19100</v>
      </c>
      <c r="M146" s="16">
        <v>19100</v>
      </c>
      <c r="N146" s="16">
        <f t="shared" si="8"/>
        <v>0</v>
      </c>
      <c r="O146" s="39">
        <v>42964</v>
      </c>
      <c r="P146" s="15" t="s">
        <v>292</v>
      </c>
      <c r="Q146" s="16"/>
      <c r="R146" s="16"/>
      <c r="S146" s="16"/>
      <c r="T146" s="16"/>
      <c r="U146" s="16"/>
      <c r="V146" s="16"/>
      <c r="W146" s="17" t="str">
        <f t="shared" si="9"/>
        <v/>
      </c>
    </row>
    <row r="147" spans="1:23" s="18" customFormat="1" ht="45" hidden="1" x14ac:dyDescent="0.25">
      <c r="A147" s="47" t="s">
        <v>48</v>
      </c>
      <c r="B147" s="15"/>
      <c r="C147" s="16"/>
      <c r="D147" s="16"/>
      <c r="E147" s="16"/>
      <c r="F147" s="16"/>
      <c r="G147" s="16"/>
      <c r="H147" s="16"/>
      <c r="I147" s="16"/>
      <c r="J147" s="16"/>
      <c r="K147" s="16">
        <f t="shared" si="7"/>
        <v>0</v>
      </c>
      <c r="L147" s="16">
        <v>27190</v>
      </c>
      <c r="M147" s="16">
        <v>27190</v>
      </c>
      <c r="N147" s="16">
        <f t="shared" si="8"/>
        <v>0</v>
      </c>
      <c r="O147" s="39">
        <v>42963</v>
      </c>
      <c r="P147" s="15" t="s">
        <v>293</v>
      </c>
      <c r="Q147" s="16"/>
      <c r="R147" s="16"/>
      <c r="S147" s="16"/>
      <c r="T147" s="16"/>
      <c r="U147" s="16"/>
      <c r="V147" s="16"/>
      <c r="W147" s="17" t="str">
        <f t="shared" si="9"/>
        <v/>
      </c>
    </row>
    <row r="148" spans="1:23" s="18" customFormat="1" ht="45" hidden="1" x14ac:dyDescent="0.25">
      <c r="A148" s="47" t="s">
        <v>48</v>
      </c>
      <c r="B148" s="15"/>
      <c r="C148" s="16"/>
      <c r="D148" s="16"/>
      <c r="E148" s="16"/>
      <c r="F148" s="16"/>
      <c r="G148" s="16"/>
      <c r="H148" s="16"/>
      <c r="I148" s="16"/>
      <c r="J148" s="16"/>
      <c r="K148" s="16">
        <f t="shared" si="7"/>
        <v>0</v>
      </c>
      <c r="L148" s="16">
        <v>3020</v>
      </c>
      <c r="M148" s="16">
        <v>3020</v>
      </c>
      <c r="N148" s="16">
        <f t="shared" si="8"/>
        <v>0</v>
      </c>
      <c r="O148" s="39">
        <v>42954</v>
      </c>
      <c r="P148" s="15" t="s">
        <v>294</v>
      </c>
      <c r="Q148" s="16"/>
      <c r="R148" s="16"/>
      <c r="S148" s="16"/>
      <c r="T148" s="16"/>
      <c r="U148" s="16"/>
      <c r="V148" s="16"/>
      <c r="W148" s="17" t="str">
        <f t="shared" si="9"/>
        <v/>
      </c>
    </row>
    <row r="149" spans="1:23" s="18" customFormat="1" ht="45" hidden="1" x14ac:dyDescent="0.25">
      <c r="A149" s="47" t="s">
        <v>262</v>
      </c>
      <c r="B149" s="15"/>
      <c r="C149" s="16"/>
      <c r="D149" s="16"/>
      <c r="E149" s="16"/>
      <c r="F149" s="16"/>
      <c r="G149" s="16"/>
      <c r="H149" s="16"/>
      <c r="I149" s="16"/>
      <c r="J149" s="16"/>
      <c r="K149" s="16">
        <f t="shared" si="7"/>
        <v>0</v>
      </c>
      <c r="L149" s="16">
        <v>3020</v>
      </c>
      <c r="M149" s="16">
        <v>3020</v>
      </c>
      <c r="N149" s="16">
        <f t="shared" si="8"/>
        <v>0</v>
      </c>
      <c r="O149" s="39">
        <v>42955</v>
      </c>
      <c r="P149" s="15" t="s">
        <v>295</v>
      </c>
      <c r="Q149" s="16"/>
      <c r="R149" s="16"/>
      <c r="S149" s="16"/>
      <c r="T149" s="16"/>
      <c r="U149" s="16"/>
      <c r="V149" s="16"/>
      <c r="W149" s="17" t="str">
        <f t="shared" si="9"/>
        <v/>
      </c>
    </row>
    <row r="150" spans="1:23" s="18" customFormat="1" ht="45" hidden="1" x14ac:dyDescent="0.25">
      <c r="A150" s="47" t="s">
        <v>59</v>
      </c>
      <c r="B150" s="15"/>
      <c r="C150" s="16"/>
      <c r="D150" s="16"/>
      <c r="E150" s="16"/>
      <c r="F150" s="16"/>
      <c r="G150" s="16"/>
      <c r="H150" s="16"/>
      <c r="I150" s="16"/>
      <c r="J150" s="16"/>
      <c r="K150" s="16">
        <f t="shared" si="7"/>
        <v>0</v>
      </c>
      <c r="L150" s="16">
        <v>3020</v>
      </c>
      <c r="M150" s="16">
        <v>3020</v>
      </c>
      <c r="N150" s="16">
        <f t="shared" si="8"/>
        <v>0</v>
      </c>
      <c r="O150" s="39">
        <v>42955</v>
      </c>
      <c r="P150" s="15" t="s">
        <v>295</v>
      </c>
      <c r="Q150" s="16"/>
      <c r="R150" s="16"/>
      <c r="S150" s="16"/>
      <c r="T150" s="16"/>
      <c r="U150" s="16"/>
      <c r="V150" s="16"/>
      <c r="W150" s="17" t="str">
        <f t="shared" si="9"/>
        <v/>
      </c>
    </row>
    <row r="151" spans="1:23" s="18" customFormat="1" ht="45" hidden="1" x14ac:dyDescent="0.25">
      <c r="A151" s="47" t="s">
        <v>110</v>
      </c>
      <c r="B151" s="15"/>
      <c r="C151" s="16"/>
      <c r="D151" s="16"/>
      <c r="E151" s="16"/>
      <c r="F151" s="16"/>
      <c r="G151" s="16"/>
      <c r="H151" s="16"/>
      <c r="I151" s="16"/>
      <c r="J151" s="16"/>
      <c r="K151" s="16">
        <f t="shared" si="7"/>
        <v>0</v>
      </c>
      <c r="L151" s="16">
        <v>3020</v>
      </c>
      <c r="M151" s="16">
        <v>3020</v>
      </c>
      <c r="N151" s="16">
        <f t="shared" si="8"/>
        <v>0</v>
      </c>
      <c r="O151" s="39">
        <v>42955</v>
      </c>
      <c r="P151" s="15" t="s">
        <v>295</v>
      </c>
      <c r="Q151" s="16"/>
      <c r="R151" s="16"/>
      <c r="S151" s="16"/>
      <c r="T151" s="16"/>
      <c r="U151" s="16"/>
      <c r="V151" s="16"/>
      <c r="W151" s="17" t="str">
        <f t="shared" si="9"/>
        <v/>
      </c>
    </row>
    <row r="152" spans="1:23" s="18" customFormat="1" ht="30" hidden="1" x14ac:dyDescent="0.25">
      <c r="A152" s="47" t="s">
        <v>263</v>
      </c>
      <c r="B152" s="15"/>
      <c r="C152" s="16"/>
      <c r="D152" s="16"/>
      <c r="E152" s="16"/>
      <c r="F152" s="16"/>
      <c r="G152" s="16"/>
      <c r="H152" s="16"/>
      <c r="I152" s="16"/>
      <c r="J152" s="16"/>
      <c r="K152" s="16">
        <f t="shared" si="7"/>
        <v>0</v>
      </c>
      <c r="L152" s="16">
        <v>2620</v>
      </c>
      <c r="M152" s="16">
        <v>2620</v>
      </c>
      <c r="N152" s="16">
        <f t="shared" si="8"/>
        <v>0</v>
      </c>
      <c r="O152" s="39">
        <v>42954</v>
      </c>
      <c r="P152" s="15" t="s">
        <v>296</v>
      </c>
      <c r="Q152" s="16"/>
      <c r="R152" s="16"/>
      <c r="S152" s="16"/>
      <c r="T152" s="16"/>
      <c r="U152" s="16"/>
      <c r="V152" s="16"/>
      <c r="W152" s="17" t="str">
        <f t="shared" si="9"/>
        <v/>
      </c>
    </row>
    <row r="153" spans="1:23" s="18" customFormat="1" ht="45" hidden="1" x14ac:dyDescent="0.25">
      <c r="A153" s="47" t="s">
        <v>103</v>
      </c>
      <c r="B153" s="15"/>
      <c r="C153" s="16"/>
      <c r="D153" s="16"/>
      <c r="E153" s="16"/>
      <c r="F153" s="16"/>
      <c r="G153" s="16"/>
      <c r="H153" s="16"/>
      <c r="I153" s="16"/>
      <c r="J153" s="16"/>
      <c r="K153" s="16">
        <f t="shared" si="7"/>
        <v>0</v>
      </c>
      <c r="L153" s="16">
        <v>15820</v>
      </c>
      <c r="M153" s="16">
        <v>15820</v>
      </c>
      <c r="N153" s="16">
        <f t="shared" si="8"/>
        <v>0</v>
      </c>
      <c r="O153" s="39">
        <v>42954</v>
      </c>
      <c r="P153" s="15" t="s">
        <v>297</v>
      </c>
      <c r="Q153" s="16"/>
      <c r="R153" s="16"/>
      <c r="S153" s="16"/>
      <c r="T153" s="16"/>
      <c r="U153" s="16"/>
      <c r="V153" s="16"/>
      <c r="W153" s="17" t="str">
        <f t="shared" si="9"/>
        <v/>
      </c>
    </row>
    <row r="154" spans="1:23" s="18" customFormat="1" ht="45" hidden="1" x14ac:dyDescent="0.25">
      <c r="A154" s="47" t="s">
        <v>264</v>
      </c>
      <c r="B154" s="15"/>
      <c r="C154" s="16"/>
      <c r="D154" s="16"/>
      <c r="E154" s="16"/>
      <c r="F154" s="16"/>
      <c r="G154" s="16"/>
      <c r="H154" s="16"/>
      <c r="I154" s="16"/>
      <c r="J154" s="16"/>
      <c r="K154" s="16">
        <f t="shared" si="7"/>
        <v>0</v>
      </c>
      <c r="L154" s="16">
        <v>2820</v>
      </c>
      <c r="M154" s="16">
        <v>2820</v>
      </c>
      <c r="N154" s="16">
        <f t="shared" si="8"/>
        <v>0</v>
      </c>
      <c r="O154" s="39">
        <v>42954</v>
      </c>
      <c r="P154" s="15" t="s">
        <v>297</v>
      </c>
      <c r="Q154" s="16"/>
      <c r="R154" s="16"/>
      <c r="S154" s="16"/>
      <c r="T154" s="16"/>
      <c r="U154" s="16"/>
      <c r="V154" s="16"/>
      <c r="W154" s="17" t="str">
        <f t="shared" si="9"/>
        <v/>
      </c>
    </row>
    <row r="155" spans="1:23" s="18" customFormat="1" ht="45" hidden="1" x14ac:dyDescent="0.25">
      <c r="A155" s="47" t="s">
        <v>42</v>
      </c>
      <c r="B155" s="15"/>
      <c r="C155" s="16"/>
      <c r="D155" s="16"/>
      <c r="E155" s="16"/>
      <c r="F155" s="16"/>
      <c r="G155" s="16"/>
      <c r="H155" s="16"/>
      <c r="I155" s="16"/>
      <c r="J155" s="16"/>
      <c r="K155" s="16">
        <f t="shared" si="7"/>
        <v>0</v>
      </c>
      <c r="L155" s="16">
        <v>2620</v>
      </c>
      <c r="M155" s="16">
        <v>2620</v>
      </c>
      <c r="N155" s="16">
        <f t="shared" si="8"/>
        <v>0</v>
      </c>
      <c r="O155" s="39">
        <v>42951</v>
      </c>
      <c r="P155" s="15" t="s">
        <v>298</v>
      </c>
      <c r="Q155" s="16"/>
      <c r="R155" s="16"/>
      <c r="S155" s="16"/>
      <c r="T155" s="16"/>
      <c r="U155" s="16"/>
      <c r="V155" s="16"/>
      <c r="W155" s="17" t="str">
        <f t="shared" si="9"/>
        <v/>
      </c>
    </row>
    <row r="156" spans="1:23" s="18" customFormat="1" ht="45" hidden="1" x14ac:dyDescent="0.25">
      <c r="A156" s="47" t="s">
        <v>173</v>
      </c>
      <c r="B156" s="15"/>
      <c r="C156" s="16"/>
      <c r="D156" s="16"/>
      <c r="E156" s="16"/>
      <c r="F156" s="16"/>
      <c r="G156" s="16"/>
      <c r="H156" s="16"/>
      <c r="I156" s="16"/>
      <c r="J156" s="16"/>
      <c r="K156" s="16">
        <f t="shared" si="7"/>
        <v>0</v>
      </c>
      <c r="L156" s="16">
        <v>11420</v>
      </c>
      <c r="M156" s="16">
        <v>11420</v>
      </c>
      <c r="N156" s="16">
        <f t="shared" si="8"/>
        <v>0</v>
      </c>
      <c r="O156" s="39">
        <v>42951</v>
      </c>
      <c r="P156" s="15" t="s">
        <v>299</v>
      </c>
      <c r="Q156" s="16"/>
      <c r="R156" s="16"/>
      <c r="S156" s="16"/>
      <c r="T156" s="16"/>
      <c r="U156" s="16"/>
      <c r="V156" s="16"/>
      <c r="W156" s="17" t="str">
        <f t="shared" si="9"/>
        <v/>
      </c>
    </row>
    <row r="157" spans="1:23" s="18" customFormat="1" ht="45" hidden="1" x14ac:dyDescent="0.25">
      <c r="A157" s="47" t="s">
        <v>265</v>
      </c>
      <c r="B157" s="15"/>
      <c r="C157" s="16"/>
      <c r="D157" s="16"/>
      <c r="E157" s="16"/>
      <c r="F157" s="16"/>
      <c r="G157" s="16"/>
      <c r="H157" s="16"/>
      <c r="I157" s="16"/>
      <c r="J157" s="16"/>
      <c r="K157" s="16">
        <f t="shared" si="7"/>
        <v>0</v>
      </c>
      <c r="L157" s="16">
        <v>2820</v>
      </c>
      <c r="M157" s="16">
        <v>2820</v>
      </c>
      <c r="N157" s="16">
        <f t="shared" si="8"/>
        <v>0</v>
      </c>
      <c r="O157" s="39">
        <v>42951</v>
      </c>
      <c r="P157" s="15" t="s">
        <v>300</v>
      </c>
      <c r="Q157" s="16"/>
      <c r="R157" s="16"/>
      <c r="S157" s="16"/>
      <c r="T157" s="16"/>
      <c r="U157" s="16"/>
      <c r="V157" s="16"/>
      <c r="W157" s="17" t="str">
        <f t="shared" si="9"/>
        <v/>
      </c>
    </row>
    <row r="158" spans="1:23" s="18" customFormat="1" ht="60" hidden="1" x14ac:dyDescent="0.25">
      <c r="A158" s="47" t="s">
        <v>266</v>
      </c>
      <c r="B158" s="15"/>
      <c r="C158" s="16"/>
      <c r="D158" s="16"/>
      <c r="E158" s="16"/>
      <c r="F158" s="16"/>
      <c r="G158" s="16"/>
      <c r="H158" s="16"/>
      <c r="I158" s="16"/>
      <c r="J158" s="16"/>
      <c r="K158" s="16">
        <f t="shared" si="7"/>
        <v>0</v>
      </c>
      <c r="L158" s="16">
        <v>11420</v>
      </c>
      <c r="M158" s="16">
        <v>11420</v>
      </c>
      <c r="N158" s="16">
        <f t="shared" si="8"/>
        <v>0</v>
      </c>
      <c r="O158" s="39">
        <v>42951</v>
      </c>
      <c r="P158" s="15" t="s">
        <v>301</v>
      </c>
      <c r="Q158" s="16"/>
      <c r="R158" s="16"/>
      <c r="S158" s="16"/>
      <c r="T158" s="16"/>
      <c r="U158" s="16"/>
      <c r="V158" s="16"/>
      <c r="W158" s="17" t="str">
        <f t="shared" si="9"/>
        <v/>
      </c>
    </row>
    <row r="159" spans="1:23" s="18" customFormat="1" ht="60" hidden="1" x14ac:dyDescent="0.25">
      <c r="A159" s="47" t="s">
        <v>267</v>
      </c>
      <c r="B159" s="15"/>
      <c r="C159" s="16"/>
      <c r="D159" s="16"/>
      <c r="E159" s="16"/>
      <c r="F159" s="16"/>
      <c r="G159" s="16"/>
      <c r="H159" s="16"/>
      <c r="I159" s="16"/>
      <c r="J159" s="16"/>
      <c r="K159" s="16">
        <f t="shared" si="7"/>
        <v>0</v>
      </c>
      <c r="L159" s="16">
        <v>11100</v>
      </c>
      <c r="M159" s="16">
        <v>11100</v>
      </c>
      <c r="N159" s="16">
        <f t="shared" si="8"/>
        <v>0</v>
      </c>
      <c r="O159" s="39">
        <v>42951</v>
      </c>
      <c r="P159" s="15" t="s">
        <v>301</v>
      </c>
      <c r="Q159" s="16"/>
      <c r="R159" s="16"/>
      <c r="S159" s="16"/>
      <c r="T159" s="16"/>
      <c r="U159" s="16"/>
      <c r="V159" s="16"/>
      <c r="W159" s="17" t="str">
        <f t="shared" si="9"/>
        <v/>
      </c>
    </row>
    <row r="160" spans="1:23" s="18" customFormat="1" ht="60" hidden="1" x14ac:dyDescent="0.25">
      <c r="A160" s="47" t="s">
        <v>100</v>
      </c>
      <c r="B160" s="15"/>
      <c r="C160" s="16"/>
      <c r="D160" s="16"/>
      <c r="E160" s="16"/>
      <c r="F160" s="16"/>
      <c r="G160" s="16"/>
      <c r="H160" s="16"/>
      <c r="I160" s="16"/>
      <c r="J160" s="16"/>
      <c r="K160" s="16">
        <f t="shared" si="7"/>
        <v>0</v>
      </c>
      <c r="L160" s="16">
        <v>11340</v>
      </c>
      <c r="M160" s="16">
        <v>11340</v>
      </c>
      <c r="N160" s="16">
        <f t="shared" si="8"/>
        <v>0</v>
      </c>
      <c r="O160" s="39">
        <v>42951</v>
      </c>
      <c r="P160" s="15" t="s">
        <v>301</v>
      </c>
      <c r="Q160" s="16"/>
      <c r="R160" s="16"/>
      <c r="S160" s="16"/>
      <c r="T160" s="16"/>
      <c r="U160" s="16"/>
      <c r="V160" s="16"/>
      <c r="W160" s="17" t="str">
        <f t="shared" si="9"/>
        <v/>
      </c>
    </row>
    <row r="161" spans="1:23" s="18" customFormat="1" ht="60" hidden="1" x14ac:dyDescent="0.25">
      <c r="A161" s="47" t="s">
        <v>268</v>
      </c>
      <c r="B161" s="15"/>
      <c r="C161" s="16"/>
      <c r="D161" s="16"/>
      <c r="E161" s="16"/>
      <c r="F161" s="16"/>
      <c r="G161" s="16"/>
      <c r="H161" s="16"/>
      <c r="I161" s="16"/>
      <c r="J161" s="16"/>
      <c r="K161" s="16">
        <f t="shared" si="7"/>
        <v>0</v>
      </c>
      <c r="L161" s="16">
        <v>11100</v>
      </c>
      <c r="M161" s="16">
        <v>11100</v>
      </c>
      <c r="N161" s="16">
        <f t="shared" si="8"/>
        <v>0</v>
      </c>
      <c r="O161" s="39">
        <v>42951</v>
      </c>
      <c r="P161" s="15" t="s">
        <v>301</v>
      </c>
      <c r="Q161" s="16"/>
      <c r="R161" s="16"/>
      <c r="S161" s="16"/>
      <c r="T161" s="16"/>
      <c r="U161" s="16"/>
      <c r="V161" s="16"/>
      <c r="W161" s="17" t="str">
        <f t="shared" si="9"/>
        <v/>
      </c>
    </row>
    <row r="162" spans="1:23" s="18" customFormat="1" ht="60" hidden="1" x14ac:dyDescent="0.25">
      <c r="A162" s="47" t="s">
        <v>269</v>
      </c>
      <c r="B162" s="15"/>
      <c r="C162" s="16"/>
      <c r="D162" s="16"/>
      <c r="E162" s="16"/>
      <c r="F162" s="16"/>
      <c r="G162" s="16"/>
      <c r="H162" s="16"/>
      <c r="I162" s="16"/>
      <c r="J162" s="16"/>
      <c r="K162" s="16">
        <f t="shared" si="7"/>
        <v>0</v>
      </c>
      <c r="L162" s="16">
        <v>11420</v>
      </c>
      <c r="M162" s="16">
        <v>11420</v>
      </c>
      <c r="N162" s="16">
        <f t="shared" si="8"/>
        <v>0</v>
      </c>
      <c r="O162" s="39">
        <v>42951</v>
      </c>
      <c r="P162" s="15" t="s">
        <v>301</v>
      </c>
      <c r="Q162" s="16"/>
      <c r="R162" s="16"/>
      <c r="S162" s="16"/>
      <c r="T162" s="16"/>
      <c r="U162" s="16"/>
      <c r="V162" s="16"/>
      <c r="W162" s="17" t="str">
        <f t="shared" si="9"/>
        <v/>
      </c>
    </row>
    <row r="163" spans="1:23" s="18" customFormat="1" ht="60" hidden="1" x14ac:dyDescent="0.25">
      <c r="A163" s="47" t="s">
        <v>94</v>
      </c>
      <c r="B163" s="15"/>
      <c r="C163" s="16"/>
      <c r="D163" s="16"/>
      <c r="E163" s="16"/>
      <c r="F163" s="16"/>
      <c r="G163" s="16"/>
      <c r="H163" s="16"/>
      <c r="I163" s="16"/>
      <c r="J163" s="16"/>
      <c r="K163" s="16">
        <f t="shared" si="7"/>
        <v>0</v>
      </c>
      <c r="L163" s="16">
        <v>11420</v>
      </c>
      <c r="M163" s="16">
        <v>11420</v>
      </c>
      <c r="N163" s="16">
        <f t="shared" si="8"/>
        <v>0</v>
      </c>
      <c r="O163" s="39">
        <v>42951</v>
      </c>
      <c r="P163" s="15" t="s">
        <v>301</v>
      </c>
      <c r="Q163" s="16"/>
      <c r="R163" s="16"/>
      <c r="S163" s="16"/>
      <c r="T163" s="16"/>
      <c r="U163" s="16"/>
      <c r="V163" s="16"/>
      <c r="W163" s="17" t="str">
        <f t="shared" si="9"/>
        <v/>
      </c>
    </row>
    <row r="164" spans="1:23" s="18" customFormat="1" hidden="1" x14ac:dyDescent="0.25">
      <c r="A164" s="47" t="s">
        <v>32</v>
      </c>
      <c r="B164" s="15"/>
      <c r="C164" s="16"/>
      <c r="D164" s="16"/>
      <c r="E164" s="16"/>
      <c r="F164" s="16"/>
      <c r="G164" s="16"/>
      <c r="H164" s="16"/>
      <c r="I164" s="16"/>
      <c r="J164" s="16"/>
      <c r="K164" s="16">
        <f t="shared" si="7"/>
        <v>0</v>
      </c>
      <c r="L164" s="16">
        <v>22100.81</v>
      </c>
      <c r="M164" s="16">
        <v>22100.81</v>
      </c>
      <c r="N164" s="16">
        <f t="shared" si="8"/>
        <v>0</v>
      </c>
      <c r="O164" s="39">
        <v>42964</v>
      </c>
      <c r="P164" s="15" t="s">
        <v>302</v>
      </c>
      <c r="Q164" s="16"/>
      <c r="R164" s="16"/>
      <c r="S164" s="16"/>
      <c r="T164" s="16"/>
      <c r="U164" s="16"/>
      <c r="V164" s="16"/>
      <c r="W164" s="17" t="str">
        <f t="shared" si="9"/>
        <v/>
      </c>
    </row>
    <row r="165" spans="1:23" s="18" customFormat="1" ht="30" hidden="1" x14ac:dyDescent="0.25">
      <c r="A165" s="47" t="s">
        <v>32</v>
      </c>
      <c r="B165" s="15"/>
      <c r="C165" s="16"/>
      <c r="D165" s="16"/>
      <c r="E165" s="16"/>
      <c r="F165" s="16"/>
      <c r="G165" s="16"/>
      <c r="H165" s="16"/>
      <c r="I165" s="16"/>
      <c r="J165" s="16"/>
      <c r="K165" s="16">
        <f t="shared" si="7"/>
        <v>0</v>
      </c>
      <c r="L165" s="16">
        <v>4431.1400000000003</v>
      </c>
      <c r="M165" s="16">
        <v>4431.1400000000003</v>
      </c>
      <c r="N165" s="16">
        <f t="shared" si="8"/>
        <v>0</v>
      </c>
      <c r="O165" s="39">
        <v>42962</v>
      </c>
      <c r="P165" s="15" t="s">
        <v>303</v>
      </c>
      <c r="Q165" s="16"/>
      <c r="R165" s="16"/>
      <c r="S165" s="16"/>
      <c r="T165" s="16"/>
      <c r="U165" s="16"/>
      <c r="V165" s="16"/>
      <c r="W165" s="17" t="str">
        <f t="shared" si="9"/>
        <v/>
      </c>
    </row>
    <row r="166" spans="1:23" s="18" customFormat="1" ht="30" hidden="1" x14ac:dyDescent="0.25">
      <c r="A166" s="47" t="s">
        <v>32</v>
      </c>
      <c r="B166" s="15"/>
      <c r="C166" s="16"/>
      <c r="D166" s="16"/>
      <c r="E166" s="16"/>
      <c r="F166" s="16"/>
      <c r="G166" s="16"/>
      <c r="H166" s="16"/>
      <c r="I166" s="16"/>
      <c r="J166" s="16"/>
      <c r="K166" s="16">
        <f t="shared" si="7"/>
        <v>0</v>
      </c>
      <c r="L166" s="16">
        <v>44895</v>
      </c>
      <c r="M166" s="16">
        <v>44895</v>
      </c>
      <c r="N166" s="16">
        <f t="shared" si="8"/>
        <v>0</v>
      </c>
      <c r="O166" s="39">
        <v>42976</v>
      </c>
      <c r="P166" s="15" t="s">
        <v>304</v>
      </c>
      <c r="Q166" s="16"/>
      <c r="R166" s="16"/>
      <c r="S166" s="16"/>
      <c r="T166" s="16"/>
      <c r="U166" s="16"/>
      <c r="V166" s="16"/>
      <c r="W166" s="17" t="str">
        <f t="shared" si="9"/>
        <v/>
      </c>
    </row>
    <row r="167" spans="1:23" s="18" customFormat="1" ht="45" hidden="1" x14ac:dyDescent="0.25">
      <c r="A167" s="47" t="s">
        <v>32</v>
      </c>
      <c r="B167" s="15"/>
      <c r="C167" s="16"/>
      <c r="D167" s="16"/>
      <c r="E167" s="16"/>
      <c r="F167" s="16"/>
      <c r="G167" s="16"/>
      <c r="H167" s="16"/>
      <c r="I167" s="16"/>
      <c r="J167" s="16"/>
      <c r="K167" s="16">
        <f t="shared" si="7"/>
        <v>0</v>
      </c>
      <c r="L167" s="16">
        <v>271794</v>
      </c>
      <c r="M167" s="16">
        <v>271794</v>
      </c>
      <c r="N167" s="16">
        <f t="shared" si="8"/>
        <v>0</v>
      </c>
      <c r="O167" s="39">
        <v>42964</v>
      </c>
      <c r="P167" s="15" t="s">
        <v>305</v>
      </c>
      <c r="Q167" s="16"/>
      <c r="R167" s="16"/>
      <c r="S167" s="16"/>
      <c r="T167" s="16"/>
      <c r="U167" s="16"/>
      <c r="V167" s="16"/>
      <c r="W167" s="17" t="str">
        <f t="shared" si="9"/>
        <v/>
      </c>
    </row>
    <row r="168" spans="1:23" s="18" customFormat="1" ht="30" hidden="1" x14ac:dyDescent="0.25">
      <c r="A168" s="47" t="s">
        <v>32</v>
      </c>
      <c r="B168" s="15"/>
      <c r="C168" s="16"/>
      <c r="D168" s="16"/>
      <c r="E168" s="16"/>
      <c r="F168" s="16"/>
      <c r="G168" s="16"/>
      <c r="H168" s="16"/>
      <c r="I168" s="16"/>
      <c r="J168" s="16"/>
      <c r="K168" s="16">
        <f t="shared" si="7"/>
        <v>0</v>
      </c>
      <c r="L168" s="16">
        <v>8342</v>
      </c>
      <c r="M168" s="16">
        <v>8342</v>
      </c>
      <c r="N168" s="16">
        <f t="shared" si="8"/>
        <v>0</v>
      </c>
      <c r="O168" s="39">
        <v>42964</v>
      </c>
      <c r="P168" s="15" t="s">
        <v>306</v>
      </c>
      <c r="Q168" s="16"/>
      <c r="R168" s="16"/>
      <c r="S168" s="16"/>
      <c r="T168" s="16"/>
      <c r="U168" s="16"/>
      <c r="V168" s="16"/>
      <c r="W168" s="17" t="str">
        <f t="shared" si="9"/>
        <v/>
      </c>
    </row>
    <row r="169" spans="1:23" s="18" customFormat="1" hidden="1" x14ac:dyDescent="0.25">
      <c r="A169" s="47" t="s">
        <v>32</v>
      </c>
      <c r="B169" s="15"/>
      <c r="C169" s="16"/>
      <c r="D169" s="16"/>
      <c r="E169" s="16"/>
      <c r="F169" s="16"/>
      <c r="G169" s="16"/>
      <c r="H169" s="16"/>
      <c r="I169" s="16"/>
      <c r="J169" s="16"/>
      <c r="K169" s="16">
        <f t="shared" si="7"/>
        <v>0</v>
      </c>
      <c r="L169" s="16">
        <v>18000</v>
      </c>
      <c r="M169" s="16">
        <v>18000</v>
      </c>
      <c r="N169" s="16">
        <f t="shared" si="8"/>
        <v>0</v>
      </c>
      <c r="O169" s="39">
        <v>42954</v>
      </c>
      <c r="P169" s="15" t="s">
        <v>307</v>
      </c>
      <c r="Q169" s="16"/>
      <c r="R169" s="16"/>
      <c r="S169" s="16"/>
      <c r="T169" s="16"/>
      <c r="U169" s="16"/>
      <c r="V169" s="16"/>
      <c r="W169" s="17" t="str">
        <f t="shared" si="9"/>
        <v/>
      </c>
    </row>
    <row r="170" spans="1:23" s="18" customFormat="1" hidden="1" x14ac:dyDescent="0.25">
      <c r="A170" s="47" t="s">
        <v>32</v>
      </c>
      <c r="B170" s="15"/>
      <c r="C170" s="16"/>
      <c r="D170" s="16"/>
      <c r="E170" s="16"/>
      <c r="F170" s="16"/>
      <c r="G170" s="16"/>
      <c r="H170" s="16"/>
      <c r="I170" s="16"/>
      <c r="J170" s="16"/>
      <c r="K170" s="16">
        <f t="shared" si="7"/>
        <v>0</v>
      </c>
      <c r="L170" s="16">
        <v>19618.25</v>
      </c>
      <c r="M170" s="16">
        <v>19618.25</v>
      </c>
      <c r="N170" s="16">
        <f t="shared" si="8"/>
        <v>0</v>
      </c>
      <c r="O170" s="39">
        <v>42954</v>
      </c>
      <c r="P170" s="15" t="s">
        <v>308</v>
      </c>
      <c r="Q170" s="16"/>
      <c r="R170" s="16"/>
      <c r="S170" s="16"/>
      <c r="T170" s="16"/>
      <c r="U170" s="16"/>
      <c r="V170" s="16"/>
      <c r="W170" s="17" t="str">
        <f t="shared" si="9"/>
        <v/>
      </c>
    </row>
    <row r="171" spans="1:23" s="18" customFormat="1" hidden="1" x14ac:dyDescent="0.25">
      <c r="A171" s="47" t="s">
        <v>173</v>
      </c>
      <c r="B171" s="15"/>
      <c r="C171" s="16"/>
      <c r="D171" s="16"/>
      <c r="E171" s="16"/>
      <c r="F171" s="16"/>
      <c r="G171" s="16"/>
      <c r="H171" s="16"/>
      <c r="I171" s="16"/>
      <c r="J171" s="16"/>
      <c r="K171" s="16">
        <f t="shared" si="7"/>
        <v>0</v>
      </c>
      <c r="L171" s="16">
        <v>218180</v>
      </c>
      <c r="M171" s="16">
        <v>218180</v>
      </c>
      <c r="N171" s="16">
        <f t="shared" si="8"/>
        <v>0</v>
      </c>
      <c r="O171" s="39">
        <v>42950</v>
      </c>
      <c r="P171" s="15" t="s">
        <v>308</v>
      </c>
      <c r="Q171" s="16"/>
      <c r="R171" s="16"/>
      <c r="S171" s="16"/>
      <c r="T171" s="16"/>
      <c r="U171" s="16"/>
      <c r="V171" s="16"/>
      <c r="W171" s="17" t="str">
        <f t="shared" si="9"/>
        <v/>
      </c>
    </row>
    <row r="172" spans="1:23" s="18" customFormat="1" x14ac:dyDescent="0.25">
      <c r="A172" s="47" t="s">
        <v>32</v>
      </c>
      <c r="B172" s="15"/>
      <c r="C172" s="16"/>
      <c r="D172" s="16"/>
      <c r="E172" s="16"/>
      <c r="F172" s="16"/>
      <c r="G172" s="16"/>
      <c r="H172" s="16"/>
      <c r="I172" s="16"/>
      <c r="J172" s="16"/>
      <c r="K172" s="16">
        <f t="shared" si="7"/>
        <v>0</v>
      </c>
      <c r="L172" s="16">
        <v>39610.92</v>
      </c>
      <c r="M172" s="16">
        <v>0</v>
      </c>
      <c r="N172" s="16">
        <f t="shared" si="8"/>
        <v>39610.92</v>
      </c>
      <c r="O172" s="39">
        <v>42998</v>
      </c>
      <c r="P172" s="15" t="s">
        <v>308</v>
      </c>
      <c r="Q172" s="16">
        <f>N172</f>
        <v>39610.92</v>
      </c>
      <c r="R172" s="16"/>
      <c r="S172" s="16"/>
      <c r="T172" s="16"/>
      <c r="U172" s="16"/>
      <c r="V172" s="16"/>
      <c r="W172" s="17">
        <f t="shared" si="9"/>
        <v>1</v>
      </c>
    </row>
    <row r="173" spans="1:23" s="18" customFormat="1" ht="30" hidden="1" x14ac:dyDescent="0.25">
      <c r="A173" s="47" t="s">
        <v>32</v>
      </c>
      <c r="B173" s="15"/>
      <c r="C173" s="16"/>
      <c r="D173" s="16"/>
      <c r="E173" s="16"/>
      <c r="F173" s="16"/>
      <c r="G173" s="16"/>
      <c r="H173" s="16"/>
      <c r="I173" s="16"/>
      <c r="J173" s="16"/>
      <c r="K173" s="16">
        <f t="shared" si="7"/>
        <v>0</v>
      </c>
      <c r="L173" s="16">
        <v>16224.53</v>
      </c>
      <c r="M173" s="16">
        <v>16224.53</v>
      </c>
      <c r="N173" s="16">
        <f t="shared" si="8"/>
        <v>0</v>
      </c>
      <c r="O173" s="39">
        <v>42996</v>
      </c>
      <c r="P173" s="15" t="s">
        <v>309</v>
      </c>
      <c r="Q173" s="16"/>
      <c r="R173" s="16"/>
      <c r="S173" s="16"/>
      <c r="T173" s="16"/>
      <c r="U173" s="16"/>
      <c r="V173" s="16"/>
      <c r="W173" s="17" t="str">
        <f t="shared" si="9"/>
        <v/>
      </c>
    </row>
    <row r="174" spans="1:23" s="18" customFormat="1" ht="30" hidden="1" x14ac:dyDescent="0.25">
      <c r="A174" s="47" t="s">
        <v>32</v>
      </c>
      <c r="B174" s="15"/>
      <c r="C174" s="16"/>
      <c r="D174" s="16"/>
      <c r="E174" s="16"/>
      <c r="F174" s="16"/>
      <c r="G174" s="16"/>
      <c r="H174" s="16"/>
      <c r="I174" s="16"/>
      <c r="J174" s="16"/>
      <c r="K174" s="16">
        <f t="shared" si="7"/>
        <v>0</v>
      </c>
      <c r="L174" s="16">
        <v>38671.07</v>
      </c>
      <c r="M174" s="16">
        <v>38671.07</v>
      </c>
      <c r="N174" s="16">
        <f t="shared" si="8"/>
        <v>0</v>
      </c>
      <c r="O174" s="39">
        <v>42986</v>
      </c>
      <c r="P174" s="15" t="s">
        <v>310</v>
      </c>
      <c r="Q174" s="16"/>
      <c r="R174" s="16"/>
      <c r="S174" s="16"/>
      <c r="T174" s="16"/>
      <c r="U174" s="16"/>
      <c r="V174" s="16"/>
      <c r="W174" s="17" t="str">
        <f t="shared" si="9"/>
        <v/>
      </c>
    </row>
    <row r="175" spans="1:23" s="18" customFormat="1" ht="45" hidden="1" x14ac:dyDescent="0.25">
      <c r="A175" s="47" t="s">
        <v>32</v>
      </c>
      <c r="B175" s="15"/>
      <c r="C175" s="16"/>
      <c r="D175" s="16"/>
      <c r="E175" s="16"/>
      <c r="F175" s="16"/>
      <c r="G175" s="16"/>
      <c r="H175" s="16"/>
      <c r="I175" s="16"/>
      <c r="J175" s="16"/>
      <c r="K175" s="16">
        <f t="shared" si="7"/>
        <v>0</v>
      </c>
      <c r="L175" s="16">
        <v>42080</v>
      </c>
      <c r="M175" s="16">
        <v>42080</v>
      </c>
      <c r="N175" s="16">
        <f t="shared" si="8"/>
        <v>0</v>
      </c>
      <c r="O175" s="39">
        <v>42983</v>
      </c>
      <c r="P175" s="15" t="s">
        <v>311</v>
      </c>
      <c r="Q175" s="16"/>
      <c r="R175" s="16"/>
      <c r="S175" s="16"/>
      <c r="T175" s="16"/>
      <c r="U175" s="16"/>
      <c r="V175" s="16"/>
      <c r="W175" s="17" t="str">
        <f t="shared" si="9"/>
        <v/>
      </c>
    </row>
    <row r="176" spans="1:23" s="18" customFormat="1" x14ac:dyDescent="0.25">
      <c r="A176" s="47" t="s">
        <v>32</v>
      </c>
      <c r="B176" s="15"/>
      <c r="C176" s="16"/>
      <c r="D176" s="16"/>
      <c r="E176" s="16"/>
      <c r="F176" s="16"/>
      <c r="G176" s="16"/>
      <c r="H176" s="16"/>
      <c r="I176" s="16"/>
      <c r="J176" s="16"/>
      <c r="K176" s="16">
        <f t="shared" si="7"/>
        <v>0</v>
      </c>
      <c r="L176" s="16">
        <v>141460</v>
      </c>
      <c r="M176" s="16">
        <v>0</v>
      </c>
      <c r="N176" s="16">
        <f t="shared" si="8"/>
        <v>141460</v>
      </c>
      <c r="O176" s="39">
        <v>43007</v>
      </c>
      <c r="P176" s="15" t="s">
        <v>308</v>
      </c>
      <c r="Q176" s="16">
        <f>N176</f>
        <v>141460</v>
      </c>
      <c r="R176" s="16"/>
      <c r="S176" s="16"/>
      <c r="T176" s="16"/>
      <c r="U176" s="16"/>
      <c r="V176" s="16"/>
      <c r="W176" s="17">
        <f t="shared" si="9"/>
        <v>1</v>
      </c>
    </row>
    <row r="177" spans="1:23" s="18" customFormat="1" ht="30" x14ac:dyDescent="0.25">
      <c r="A177" s="47" t="s">
        <v>132</v>
      </c>
      <c r="B177" s="15"/>
      <c r="C177" s="16"/>
      <c r="D177" s="16"/>
      <c r="E177" s="16"/>
      <c r="F177" s="16"/>
      <c r="G177" s="16"/>
      <c r="H177" s="16"/>
      <c r="I177" s="16"/>
      <c r="J177" s="16"/>
      <c r="K177" s="16">
        <f t="shared" si="7"/>
        <v>0</v>
      </c>
      <c r="L177" s="16">
        <v>65000</v>
      </c>
      <c r="M177" s="16">
        <v>8000</v>
      </c>
      <c r="N177" s="16">
        <f t="shared" si="8"/>
        <v>57000</v>
      </c>
      <c r="O177" s="39">
        <v>43006</v>
      </c>
      <c r="P177" s="15" t="s">
        <v>312</v>
      </c>
      <c r="Q177" s="16">
        <f>N177</f>
        <v>57000</v>
      </c>
      <c r="R177" s="16"/>
      <c r="S177" s="16"/>
      <c r="T177" s="16"/>
      <c r="U177" s="16"/>
      <c r="V177" s="16"/>
      <c r="W177" s="17">
        <f t="shared" si="9"/>
        <v>1</v>
      </c>
    </row>
    <row r="178" spans="1:23" s="18" customFormat="1" ht="45" hidden="1" x14ac:dyDescent="0.25">
      <c r="A178" s="47" t="s">
        <v>32</v>
      </c>
      <c r="B178" s="15"/>
      <c r="C178" s="16"/>
      <c r="D178" s="16"/>
      <c r="E178" s="16"/>
      <c r="F178" s="16"/>
      <c r="G178" s="16"/>
      <c r="H178" s="16"/>
      <c r="I178" s="16"/>
      <c r="J178" s="16"/>
      <c r="K178" s="16">
        <f t="shared" si="7"/>
        <v>0</v>
      </c>
      <c r="L178" s="16">
        <v>89000</v>
      </c>
      <c r="M178" s="16">
        <v>89000</v>
      </c>
      <c r="N178" s="16">
        <f t="shared" si="8"/>
        <v>0</v>
      </c>
      <c r="O178" s="39">
        <v>43004</v>
      </c>
      <c r="P178" s="15" t="s">
        <v>313</v>
      </c>
      <c r="Q178" s="16"/>
      <c r="R178" s="16"/>
      <c r="S178" s="16"/>
      <c r="T178" s="16"/>
      <c r="U178" s="16"/>
      <c r="V178" s="16"/>
      <c r="W178" s="17" t="str">
        <f t="shared" si="9"/>
        <v/>
      </c>
    </row>
    <row r="179" spans="1:23" s="18" customFormat="1" ht="30" hidden="1" x14ac:dyDescent="0.25">
      <c r="A179" s="47" t="s">
        <v>32</v>
      </c>
      <c r="B179" s="15"/>
      <c r="C179" s="16"/>
      <c r="D179" s="16"/>
      <c r="E179" s="16"/>
      <c r="F179" s="16"/>
      <c r="G179" s="16"/>
      <c r="H179" s="16"/>
      <c r="I179" s="16"/>
      <c r="J179" s="16"/>
      <c r="K179" s="16">
        <f t="shared" si="7"/>
        <v>0</v>
      </c>
      <c r="L179" s="16">
        <v>36000</v>
      </c>
      <c r="M179" s="16">
        <v>36000</v>
      </c>
      <c r="N179" s="16">
        <f t="shared" si="8"/>
        <v>0</v>
      </c>
      <c r="O179" s="39">
        <v>43004</v>
      </c>
      <c r="P179" s="15" t="s">
        <v>314</v>
      </c>
      <c r="Q179" s="16"/>
      <c r="R179" s="16"/>
      <c r="S179" s="16"/>
      <c r="T179" s="16"/>
      <c r="U179" s="16"/>
      <c r="V179" s="16"/>
      <c r="W179" s="17" t="str">
        <f t="shared" si="9"/>
        <v/>
      </c>
    </row>
    <row r="180" spans="1:23" s="18" customFormat="1" hidden="1" x14ac:dyDescent="0.25">
      <c r="A180" s="47" t="s">
        <v>32</v>
      </c>
      <c r="B180" s="15"/>
      <c r="C180" s="16"/>
      <c r="D180" s="16"/>
      <c r="E180" s="16"/>
      <c r="F180" s="16"/>
      <c r="G180" s="16"/>
      <c r="H180" s="16"/>
      <c r="I180" s="16"/>
      <c r="J180" s="16"/>
      <c r="K180" s="16">
        <f t="shared" si="7"/>
        <v>0</v>
      </c>
      <c r="L180" s="16">
        <v>248781.6</v>
      </c>
      <c r="M180" s="16">
        <v>248781.6</v>
      </c>
      <c r="N180" s="16">
        <f t="shared" si="8"/>
        <v>0</v>
      </c>
      <c r="O180" s="39">
        <v>42998</v>
      </c>
      <c r="P180" s="15" t="s">
        <v>308</v>
      </c>
      <c r="Q180" s="16"/>
      <c r="R180" s="16"/>
      <c r="S180" s="16"/>
      <c r="T180" s="16"/>
      <c r="U180" s="16"/>
      <c r="V180" s="16"/>
      <c r="W180" s="17" t="str">
        <f t="shared" si="9"/>
        <v/>
      </c>
    </row>
    <row r="181" spans="1:23" s="18" customFormat="1" hidden="1" x14ac:dyDescent="0.25">
      <c r="A181" s="47" t="s">
        <v>32</v>
      </c>
      <c r="B181" s="15"/>
      <c r="C181" s="16"/>
      <c r="D181" s="16"/>
      <c r="E181" s="16"/>
      <c r="F181" s="16"/>
      <c r="G181" s="16"/>
      <c r="H181" s="16"/>
      <c r="I181" s="16"/>
      <c r="J181" s="16"/>
      <c r="K181" s="16">
        <f t="shared" si="7"/>
        <v>0</v>
      </c>
      <c r="L181" s="16">
        <v>181750</v>
      </c>
      <c r="M181" s="16">
        <v>181750</v>
      </c>
      <c r="N181" s="16">
        <f t="shared" si="8"/>
        <v>0</v>
      </c>
      <c r="O181" s="39">
        <v>42997</v>
      </c>
      <c r="P181" s="15" t="s">
        <v>308</v>
      </c>
      <c r="Q181" s="16"/>
      <c r="R181" s="16"/>
      <c r="S181" s="16"/>
      <c r="T181" s="16"/>
      <c r="U181" s="16"/>
      <c r="V181" s="16"/>
      <c r="W181" s="17" t="str">
        <f t="shared" si="9"/>
        <v/>
      </c>
    </row>
    <row r="182" spans="1:23" s="18" customFormat="1" ht="30" hidden="1" x14ac:dyDescent="0.25">
      <c r="A182" s="47" t="s">
        <v>32</v>
      </c>
      <c r="B182" s="15"/>
      <c r="C182" s="16"/>
      <c r="D182" s="16"/>
      <c r="E182" s="16"/>
      <c r="F182" s="16"/>
      <c r="G182" s="16"/>
      <c r="H182" s="16"/>
      <c r="I182" s="16"/>
      <c r="J182" s="16"/>
      <c r="K182" s="16">
        <f t="shared" si="7"/>
        <v>0</v>
      </c>
      <c r="L182" s="16">
        <v>324669</v>
      </c>
      <c r="M182" s="16">
        <v>324669</v>
      </c>
      <c r="N182" s="16">
        <f t="shared" si="8"/>
        <v>0</v>
      </c>
      <c r="O182" s="39">
        <v>42986</v>
      </c>
      <c r="P182" s="15" t="s">
        <v>315</v>
      </c>
      <c r="Q182" s="16"/>
      <c r="R182" s="16"/>
      <c r="S182" s="16"/>
      <c r="T182" s="16"/>
      <c r="U182" s="16"/>
      <c r="V182" s="16"/>
      <c r="W182" s="17" t="str">
        <f t="shared" si="9"/>
        <v/>
      </c>
    </row>
    <row r="183" spans="1:23" s="18" customFormat="1" ht="30" hidden="1" x14ac:dyDescent="0.25">
      <c r="A183" s="47" t="s">
        <v>32</v>
      </c>
      <c r="B183" s="15"/>
      <c r="C183" s="16"/>
      <c r="D183" s="16"/>
      <c r="E183" s="16"/>
      <c r="F183" s="16"/>
      <c r="G183" s="16"/>
      <c r="H183" s="16"/>
      <c r="I183" s="16"/>
      <c r="J183" s="16"/>
      <c r="K183" s="16">
        <f t="shared" si="7"/>
        <v>0</v>
      </c>
      <c r="L183" s="16">
        <v>94817.5</v>
      </c>
      <c r="M183" s="16">
        <v>94817.5</v>
      </c>
      <c r="N183" s="16">
        <f t="shared" si="8"/>
        <v>0</v>
      </c>
      <c r="O183" s="39">
        <v>42983</v>
      </c>
      <c r="P183" s="15" t="s">
        <v>316</v>
      </c>
      <c r="Q183" s="16"/>
      <c r="R183" s="16"/>
      <c r="S183" s="16"/>
      <c r="T183" s="16"/>
      <c r="U183" s="16"/>
      <c r="V183" s="16"/>
      <c r="W183" s="17" t="str">
        <f t="shared" si="9"/>
        <v/>
      </c>
    </row>
    <row r="184" spans="1:23" s="18" customFormat="1" ht="45" x14ac:dyDescent="0.25">
      <c r="A184" s="47" t="s">
        <v>22</v>
      </c>
      <c r="B184" s="15"/>
      <c r="C184" s="16"/>
      <c r="D184" s="16"/>
      <c r="E184" s="16"/>
      <c r="F184" s="16"/>
      <c r="G184" s="16"/>
      <c r="H184" s="16"/>
      <c r="I184" s="16"/>
      <c r="J184" s="16"/>
      <c r="K184" s="16">
        <f t="shared" si="7"/>
        <v>0</v>
      </c>
      <c r="L184" s="16">
        <v>16498</v>
      </c>
      <c r="M184" s="16">
        <v>0</v>
      </c>
      <c r="N184" s="16">
        <f t="shared" si="8"/>
        <v>16498</v>
      </c>
      <c r="O184" s="39">
        <v>43006</v>
      </c>
      <c r="P184" s="15" t="s">
        <v>317</v>
      </c>
      <c r="Q184" s="16">
        <f t="shared" ref="Q184:Q185" si="10">N184</f>
        <v>16498</v>
      </c>
      <c r="R184" s="16"/>
      <c r="S184" s="16"/>
      <c r="T184" s="16"/>
      <c r="U184" s="16"/>
      <c r="V184" s="16"/>
      <c r="W184" s="17">
        <f t="shared" si="9"/>
        <v>1</v>
      </c>
    </row>
    <row r="185" spans="1:23" s="18" customFormat="1" ht="30" x14ac:dyDescent="0.25">
      <c r="A185" s="47" t="s">
        <v>270</v>
      </c>
      <c r="B185" s="15"/>
      <c r="C185" s="16"/>
      <c r="D185" s="16"/>
      <c r="E185" s="16"/>
      <c r="F185" s="16"/>
      <c r="G185" s="16"/>
      <c r="H185" s="16"/>
      <c r="I185" s="16"/>
      <c r="J185" s="16"/>
      <c r="K185" s="16">
        <f t="shared" si="7"/>
        <v>0</v>
      </c>
      <c r="L185" s="16">
        <v>7860</v>
      </c>
      <c r="M185" s="16">
        <v>0</v>
      </c>
      <c r="N185" s="16">
        <f t="shared" si="8"/>
        <v>7860</v>
      </c>
      <c r="O185" s="39">
        <v>43006</v>
      </c>
      <c r="P185" s="15" t="s">
        <v>318</v>
      </c>
      <c r="Q185" s="16">
        <f t="shared" si="10"/>
        <v>7860</v>
      </c>
      <c r="R185" s="16"/>
      <c r="S185" s="16"/>
      <c r="T185" s="16"/>
      <c r="U185" s="16"/>
      <c r="V185" s="16"/>
      <c r="W185" s="17">
        <f t="shared" si="9"/>
        <v>1</v>
      </c>
    </row>
    <row r="186" spans="1:23" s="18" customFormat="1" ht="45" x14ac:dyDescent="0.25">
      <c r="A186" s="47" t="s">
        <v>48</v>
      </c>
      <c r="B186" s="15"/>
      <c r="C186" s="16"/>
      <c r="D186" s="16"/>
      <c r="E186" s="16"/>
      <c r="F186" s="16"/>
      <c r="G186" s="16"/>
      <c r="H186" s="16"/>
      <c r="I186" s="16"/>
      <c r="J186" s="16"/>
      <c r="K186" s="16">
        <f t="shared" si="7"/>
        <v>0</v>
      </c>
      <c r="L186" s="16">
        <v>20440</v>
      </c>
      <c r="M186" s="16">
        <v>0</v>
      </c>
      <c r="N186" s="16">
        <f t="shared" si="8"/>
        <v>20440</v>
      </c>
      <c r="O186" s="39">
        <v>43005</v>
      </c>
      <c r="P186" s="15" t="s">
        <v>319</v>
      </c>
      <c r="Q186" s="16">
        <f>N186</f>
        <v>20440</v>
      </c>
      <c r="R186" s="16"/>
      <c r="S186" s="16"/>
      <c r="T186" s="16"/>
      <c r="U186" s="16"/>
      <c r="V186" s="16"/>
      <c r="W186" s="17">
        <f t="shared" si="9"/>
        <v>1</v>
      </c>
    </row>
    <row r="187" spans="1:23" s="18" customFormat="1" x14ac:dyDescent="0.25">
      <c r="A187" s="47" t="s">
        <v>91</v>
      </c>
      <c r="B187" s="15"/>
      <c r="C187" s="16"/>
      <c r="D187" s="16"/>
      <c r="E187" s="16"/>
      <c r="F187" s="16"/>
      <c r="G187" s="16"/>
      <c r="H187" s="16"/>
      <c r="I187" s="16"/>
      <c r="J187" s="16"/>
      <c r="K187" s="16">
        <f t="shared" si="7"/>
        <v>0</v>
      </c>
      <c r="L187" s="16">
        <v>72321.5</v>
      </c>
      <c r="M187" s="16">
        <v>0</v>
      </c>
      <c r="N187" s="16">
        <f t="shared" si="8"/>
        <v>72321.5</v>
      </c>
      <c r="O187" s="39">
        <v>43003</v>
      </c>
      <c r="P187" s="15" t="s">
        <v>320</v>
      </c>
      <c r="Q187" s="16">
        <f>N187</f>
        <v>72321.5</v>
      </c>
      <c r="R187" s="16"/>
      <c r="S187" s="16"/>
      <c r="T187" s="16"/>
      <c r="U187" s="16"/>
      <c r="V187" s="16"/>
      <c r="W187" s="17">
        <f t="shared" si="9"/>
        <v>1</v>
      </c>
    </row>
    <row r="188" spans="1:23" s="18" customFormat="1" ht="30" x14ac:dyDescent="0.25">
      <c r="A188" s="47" t="s">
        <v>91</v>
      </c>
      <c r="B188" s="15"/>
      <c r="C188" s="16"/>
      <c r="D188" s="16"/>
      <c r="E188" s="16"/>
      <c r="F188" s="16"/>
      <c r="G188" s="16"/>
      <c r="H188" s="16"/>
      <c r="I188" s="16"/>
      <c r="J188" s="16"/>
      <c r="K188" s="16">
        <f t="shared" si="7"/>
        <v>0</v>
      </c>
      <c r="L188" s="16">
        <v>50000</v>
      </c>
      <c r="M188" s="16">
        <v>0</v>
      </c>
      <c r="N188" s="16">
        <f t="shared" si="8"/>
        <v>50000</v>
      </c>
      <c r="O188" s="39">
        <v>42996</v>
      </c>
      <c r="P188" s="15" t="s">
        <v>321</v>
      </c>
      <c r="Q188" s="16">
        <f>N188</f>
        <v>50000</v>
      </c>
      <c r="R188" s="16"/>
      <c r="S188" s="16"/>
      <c r="T188" s="16"/>
      <c r="U188" s="16"/>
      <c r="V188" s="16"/>
      <c r="W188" s="17">
        <f t="shared" si="9"/>
        <v>1</v>
      </c>
    </row>
    <row r="189" spans="1:23" s="18" customFormat="1" ht="60" x14ac:dyDescent="0.25">
      <c r="A189" s="47" t="s">
        <v>42</v>
      </c>
      <c r="B189" s="15"/>
      <c r="C189" s="16"/>
      <c r="D189" s="16"/>
      <c r="E189" s="16"/>
      <c r="F189" s="16"/>
      <c r="G189" s="16"/>
      <c r="H189" s="16"/>
      <c r="I189" s="16"/>
      <c r="J189" s="16"/>
      <c r="K189" s="16">
        <f t="shared" si="7"/>
        <v>0</v>
      </c>
      <c r="L189" s="16">
        <v>127108.55</v>
      </c>
      <c r="M189" s="16">
        <v>0</v>
      </c>
      <c r="N189" s="16">
        <f t="shared" si="8"/>
        <v>127108.55</v>
      </c>
      <c r="O189" s="39">
        <v>42993</v>
      </c>
      <c r="P189" s="15" t="s">
        <v>322</v>
      </c>
      <c r="Q189" s="16">
        <f>N189</f>
        <v>127108.55</v>
      </c>
      <c r="R189" s="16"/>
      <c r="S189" s="16"/>
      <c r="T189" s="16"/>
      <c r="U189" s="16"/>
      <c r="V189" s="16"/>
      <c r="W189" s="17">
        <f t="shared" si="9"/>
        <v>1</v>
      </c>
    </row>
    <row r="190" spans="1:23" s="18" customFormat="1" ht="45" hidden="1" x14ac:dyDescent="0.25">
      <c r="A190" s="47" t="s">
        <v>262</v>
      </c>
      <c r="B190" s="15"/>
      <c r="C190" s="16"/>
      <c r="D190" s="16"/>
      <c r="E190" s="16"/>
      <c r="F190" s="16"/>
      <c r="G190" s="16"/>
      <c r="H190" s="16"/>
      <c r="I190" s="16"/>
      <c r="J190" s="16"/>
      <c r="K190" s="16">
        <f t="shared" si="7"/>
        <v>0</v>
      </c>
      <c r="L190" s="16">
        <v>3180</v>
      </c>
      <c r="M190" s="16">
        <v>3180</v>
      </c>
      <c r="N190" s="16">
        <f t="shared" si="8"/>
        <v>0</v>
      </c>
      <c r="O190" s="39">
        <v>42986</v>
      </c>
      <c r="P190" s="15" t="s">
        <v>323</v>
      </c>
      <c r="Q190" s="16"/>
      <c r="R190" s="16"/>
      <c r="S190" s="16"/>
      <c r="T190" s="16"/>
      <c r="U190" s="16"/>
      <c r="V190" s="16"/>
      <c r="W190" s="17" t="str">
        <f t="shared" si="9"/>
        <v/>
      </c>
    </row>
    <row r="191" spans="1:23" s="18" customFormat="1" ht="45" hidden="1" x14ac:dyDescent="0.25">
      <c r="A191" s="47" t="s">
        <v>22</v>
      </c>
      <c r="B191" s="15"/>
      <c r="C191" s="16"/>
      <c r="D191" s="16"/>
      <c r="E191" s="16"/>
      <c r="F191" s="16"/>
      <c r="G191" s="16"/>
      <c r="H191" s="16"/>
      <c r="I191" s="16"/>
      <c r="J191" s="16"/>
      <c r="K191" s="16">
        <f t="shared" si="7"/>
        <v>0</v>
      </c>
      <c r="L191" s="16">
        <v>3180</v>
      </c>
      <c r="M191" s="16">
        <v>3180</v>
      </c>
      <c r="N191" s="16">
        <f t="shared" si="8"/>
        <v>0</v>
      </c>
      <c r="O191" s="39">
        <v>42986</v>
      </c>
      <c r="P191" s="15" t="s">
        <v>324</v>
      </c>
      <c r="Q191" s="16"/>
      <c r="R191" s="16"/>
      <c r="S191" s="16"/>
      <c r="T191" s="16"/>
      <c r="U191" s="16"/>
      <c r="V191" s="16"/>
      <c r="W191" s="17" t="str">
        <f t="shared" si="9"/>
        <v/>
      </c>
    </row>
    <row r="192" spans="1:23" s="18" customFormat="1" ht="45" hidden="1" x14ac:dyDescent="0.25">
      <c r="A192" s="47" t="s">
        <v>48</v>
      </c>
      <c r="B192" s="15"/>
      <c r="C192" s="16"/>
      <c r="D192" s="16"/>
      <c r="E192" s="16"/>
      <c r="F192" s="16"/>
      <c r="G192" s="16"/>
      <c r="H192" s="16"/>
      <c r="I192" s="16"/>
      <c r="J192" s="16"/>
      <c r="K192" s="16">
        <f t="shared" si="7"/>
        <v>0</v>
      </c>
      <c r="L192" s="16">
        <v>3180</v>
      </c>
      <c r="M192" s="16">
        <v>3180</v>
      </c>
      <c r="N192" s="16">
        <f t="shared" si="8"/>
        <v>0</v>
      </c>
      <c r="O192" s="39">
        <v>42986</v>
      </c>
      <c r="P192" s="15" t="s">
        <v>324</v>
      </c>
      <c r="Q192" s="16"/>
      <c r="R192" s="16"/>
      <c r="S192" s="16"/>
      <c r="T192" s="16"/>
      <c r="U192" s="16"/>
      <c r="V192" s="16"/>
      <c r="W192" s="17" t="str">
        <f t="shared" si="9"/>
        <v/>
      </c>
    </row>
    <row r="193" spans="1:65" s="18" customFormat="1" ht="45" hidden="1" x14ac:dyDescent="0.25">
      <c r="A193" s="47" t="s">
        <v>110</v>
      </c>
      <c r="B193" s="15"/>
      <c r="C193" s="16"/>
      <c r="D193" s="16"/>
      <c r="E193" s="16"/>
      <c r="F193" s="16"/>
      <c r="G193" s="16"/>
      <c r="H193" s="16"/>
      <c r="I193" s="16"/>
      <c r="J193" s="16"/>
      <c r="K193" s="16">
        <f t="shared" si="7"/>
        <v>0</v>
      </c>
      <c r="L193" s="16">
        <v>3180</v>
      </c>
      <c r="M193" s="16">
        <v>3180</v>
      </c>
      <c r="N193" s="16">
        <f t="shared" si="8"/>
        <v>0</v>
      </c>
      <c r="O193" s="39">
        <v>42986</v>
      </c>
      <c r="P193" s="15" t="s">
        <v>324</v>
      </c>
      <c r="Q193" s="16"/>
      <c r="R193" s="16"/>
      <c r="S193" s="16"/>
      <c r="T193" s="16"/>
      <c r="U193" s="16"/>
      <c r="V193" s="16"/>
      <c r="W193" s="17" t="str">
        <f t="shared" si="9"/>
        <v/>
      </c>
    </row>
    <row r="194" spans="1:65" s="18" customFormat="1" ht="45" hidden="1" x14ac:dyDescent="0.25">
      <c r="A194" s="47" t="s">
        <v>69</v>
      </c>
      <c r="B194" s="15"/>
      <c r="C194" s="16"/>
      <c r="D194" s="16"/>
      <c r="E194" s="16"/>
      <c r="F194" s="16"/>
      <c r="G194" s="16"/>
      <c r="H194" s="16"/>
      <c r="I194" s="16"/>
      <c r="J194" s="16"/>
      <c r="K194" s="16">
        <f t="shared" si="7"/>
        <v>0</v>
      </c>
      <c r="L194" s="16">
        <v>3180</v>
      </c>
      <c r="M194" s="16">
        <v>3180</v>
      </c>
      <c r="N194" s="16">
        <f t="shared" si="8"/>
        <v>0</v>
      </c>
      <c r="O194" s="39">
        <v>42986</v>
      </c>
      <c r="P194" s="15" t="s">
        <v>324</v>
      </c>
      <c r="Q194" s="16"/>
      <c r="R194" s="16"/>
      <c r="S194" s="16"/>
      <c r="T194" s="16"/>
      <c r="U194" s="16"/>
      <c r="V194" s="16"/>
      <c r="W194" s="17" t="str">
        <f t="shared" si="9"/>
        <v/>
      </c>
    </row>
    <row r="195" spans="1:65" s="18" customFormat="1" ht="60" x14ac:dyDescent="0.25">
      <c r="A195" s="47" t="s">
        <v>255</v>
      </c>
      <c r="B195" s="15"/>
      <c r="C195" s="16"/>
      <c r="D195" s="16"/>
      <c r="E195" s="16"/>
      <c r="F195" s="16"/>
      <c r="G195" s="16"/>
      <c r="H195" s="16"/>
      <c r="I195" s="16"/>
      <c r="J195" s="16"/>
      <c r="K195" s="16">
        <f t="shared" si="7"/>
        <v>0</v>
      </c>
      <c r="L195" s="16">
        <v>23246.76</v>
      </c>
      <c r="M195" s="16">
        <v>0</v>
      </c>
      <c r="N195" s="16">
        <f t="shared" si="8"/>
        <v>23246.76</v>
      </c>
      <c r="O195" s="39">
        <v>42986</v>
      </c>
      <c r="P195" s="15" t="s">
        <v>325</v>
      </c>
      <c r="Q195" s="16">
        <f>N195</f>
        <v>23246.76</v>
      </c>
      <c r="R195" s="16"/>
      <c r="S195" s="16"/>
      <c r="T195" s="16"/>
      <c r="U195" s="16"/>
      <c r="V195" s="16"/>
      <c r="W195" s="17">
        <f t="shared" si="9"/>
        <v>1</v>
      </c>
    </row>
    <row r="196" spans="1:65" s="18" customFormat="1" ht="60" x14ac:dyDescent="0.25">
      <c r="A196" s="47" t="s">
        <v>271</v>
      </c>
      <c r="B196" s="15"/>
      <c r="C196" s="16"/>
      <c r="D196" s="16"/>
      <c r="E196" s="16"/>
      <c r="F196" s="16"/>
      <c r="G196" s="16"/>
      <c r="H196" s="16"/>
      <c r="I196" s="16"/>
      <c r="J196" s="16"/>
      <c r="K196" s="16">
        <f t="shared" si="7"/>
        <v>0</v>
      </c>
      <c r="L196" s="16">
        <v>23246.76</v>
      </c>
      <c r="M196" s="16">
        <v>0</v>
      </c>
      <c r="N196" s="16">
        <f t="shared" si="8"/>
        <v>23246.76</v>
      </c>
      <c r="O196" s="39">
        <v>42986</v>
      </c>
      <c r="P196" s="15" t="s">
        <v>325</v>
      </c>
      <c r="Q196" s="16">
        <f t="shared" ref="Q196:Q200" si="11">N196</f>
        <v>23246.76</v>
      </c>
      <c r="R196" s="16"/>
      <c r="S196" s="16"/>
      <c r="T196" s="16"/>
      <c r="U196" s="16"/>
      <c r="V196" s="16"/>
      <c r="W196" s="17">
        <f t="shared" si="9"/>
        <v>1</v>
      </c>
    </row>
    <row r="197" spans="1:65" s="18" customFormat="1" ht="45" x14ac:dyDescent="0.25">
      <c r="A197" s="47" t="s">
        <v>180</v>
      </c>
      <c r="B197" s="15"/>
      <c r="C197" s="16"/>
      <c r="D197" s="16"/>
      <c r="E197" s="16"/>
      <c r="F197" s="16"/>
      <c r="G197" s="16"/>
      <c r="H197" s="16"/>
      <c r="I197" s="16"/>
      <c r="J197" s="16"/>
      <c r="K197" s="16">
        <f t="shared" si="7"/>
        <v>0</v>
      </c>
      <c r="L197" s="16">
        <v>22798.76</v>
      </c>
      <c r="M197" s="16">
        <v>0</v>
      </c>
      <c r="N197" s="16">
        <f t="shared" si="8"/>
        <v>22798.76</v>
      </c>
      <c r="O197" s="39">
        <v>42982</v>
      </c>
      <c r="P197" s="15" t="s">
        <v>326</v>
      </c>
      <c r="Q197" s="16">
        <f t="shared" si="11"/>
        <v>22798.76</v>
      </c>
      <c r="R197" s="16"/>
      <c r="S197" s="16"/>
      <c r="T197" s="16"/>
      <c r="U197" s="16"/>
      <c r="V197" s="16"/>
      <c r="W197" s="17">
        <f t="shared" si="9"/>
        <v>1</v>
      </c>
    </row>
    <row r="198" spans="1:65" s="18" customFormat="1" ht="45" x14ac:dyDescent="0.25">
      <c r="A198" s="47" t="s">
        <v>179</v>
      </c>
      <c r="B198" s="15"/>
      <c r="C198" s="16"/>
      <c r="D198" s="16"/>
      <c r="E198" s="16"/>
      <c r="F198" s="16"/>
      <c r="G198" s="16"/>
      <c r="H198" s="16"/>
      <c r="I198" s="16"/>
      <c r="J198" s="16"/>
      <c r="K198" s="16">
        <f t="shared" si="7"/>
        <v>0</v>
      </c>
      <c r="L198" s="16">
        <v>22798.76</v>
      </c>
      <c r="M198" s="16">
        <v>0</v>
      </c>
      <c r="N198" s="16">
        <f t="shared" si="8"/>
        <v>22798.76</v>
      </c>
      <c r="O198" s="39">
        <v>42982</v>
      </c>
      <c r="P198" s="15" t="s">
        <v>326</v>
      </c>
      <c r="Q198" s="16">
        <f t="shared" si="11"/>
        <v>22798.76</v>
      </c>
      <c r="R198" s="16"/>
      <c r="S198" s="16"/>
      <c r="T198" s="16"/>
      <c r="U198" s="16"/>
      <c r="V198" s="16"/>
      <c r="W198" s="17">
        <f t="shared" si="9"/>
        <v>1</v>
      </c>
    </row>
    <row r="199" spans="1:65" s="18" customFormat="1" ht="45" x14ac:dyDescent="0.25">
      <c r="A199" s="47" t="s">
        <v>121</v>
      </c>
      <c r="B199" s="15"/>
      <c r="C199" s="16"/>
      <c r="D199" s="16"/>
      <c r="E199" s="16"/>
      <c r="F199" s="16"/>
      <c r="G199" s="16"/>
      <c r="H199" s="16"/>
      <c r="I199" s="16"/>
      <c r="J199" s="16"/>
      <c r="K199" s="16">
        <f t="shared" si="7"/>
        <v>0</v>
      </c>
      <c r="L199" s="16">
        <v>22798.76</v>
      </c>
      <c r="M199" s="16">
        <v>0</v>
      </c>
      <c r="N199" s="16">
        <f t="shared" si="8"/>
        <v>22798.76</v>
      </c>
      <c r="O199" s="39">
        <v>42982</v>
      </c>
      <c r="P199" s="15" t="s">
        <v>326</v>
      </c>
      <c r="Q199" s="16">
        <f t="shared" si="11"/>
        <v>22798.76</v>
      </c>
      <c r="R199" s="16"/>
      <c r="S199" s="16"/>
      <c r="T199" s="16"/>
      <c r="U199" s="16"/>
      <c r="V199" s="16"/>
      <c r="W199" s="17">
        <f t="shared" si="9"/>
        <v>1</v>
      </c>
    </row>
    <row r="200" spans="1:65" s="18" customFormat="1" ht="30" x14ac:dyDescent="0.25">
      <c r="A200" s="47" t="s">
        <v>176</v>
      </c>
      <c r="B200" s="15"/>
      <c r="C200" s="16"/>
      <c r="D200" s="16"/>
      <c r="E200" s="16"/>
      <c r="F200" s="16"/>
      <c r="G200" s="16"/>
      <c r="H200" s="16"/>
      <c r="I200" s="16"/>
      <c r="J200" s="16"/>
      <c r="K200" s="16">
        <f t="shared" si="7"/>
        <v>0</v>
      </c>
      <c r="L200" s="16">
        <v>25950</v>
      </c>
      <c r="M200" s="16">
        <v>0</v>
      </c>
      <c r="N200" s="16">
        <f t="shared" si="8"/>
        <v>25950</v>
      </c>
      <c r="O200" s="39">
        <v>42986</v>
      </c>
      <c r="P200" s="15" t="s">
        <v>327</v>
      </c>
      <c r="Q200" s="16">
        <f t="shared" si="11"/>
        <v>25950</v>
      </c>
      <c r="R200" s="16"/>
      <c r="S200" s="16"/>
      <c r="T200" s="16"/>
      <c r="U200" s="16"/>
      <c r="V200" s="16"/>
      <c r="W200" s="17">
        <f t="shared" si="9"/>
        <v>1</v>
      </c>
    </row>
    <row r="201" spans="1:65" s="18" customFormat="1" hidden="1" x14ac:dyDescent="0.25">
      <c r="A201" s="47"/>
      <c r="B201" s="15"/>
      <c r="C201" s="16"/>
      <c r="D201" s="16"/>
      <c r="E201" s="16"/>
      <c r="F201" s="16"/>
      <c r="G201" s="16"/>
      <c r="H201" s="16"/>
      <c r="I201" s="16"/>
      <c r="J201" s="16"/>
      <c r="K201" s="16"/>
      <c r="L201" s="16"/>
      <c r="M201" s="16"/>
      <c r="N201" s="16"/>
      <c r="O201" s="39"/>
      <c r="P201" s="15"/>
      <c r="Q201" s="16"/>
      <c r="R201" s="16"/>
      <c r="S201" s="16"/>
      <c r="T201" s="16"/>
      <c r="U201" s="16"/>
      <c r="V201" s="16"/>
      <c r="W201" s="17" t="str">
        <f t="shared" si="9"/>
        <v/>
      </c>
    </row>
    <row r="202" spans="1:65" s="21" customFormat="1" x14ac:dyDescent="0.25">
      <c r="A202" s="48" t="s">
        <v>145</v>
      </c>
      <c r="B202" s="19"/>
      <c r="C202" s="20">
        <f>SUM(C9:C14)</f>
        <v>44040</v>
      </c>
      <c r="D202" s="20">
        <f>SUM(D9:D14)</f>
        <v>37140</v>
      </c>
      <c r="E202" s="20">
        <f>SUM(E9:E14)</f>
        <v>99220</v>
      </c>
      <c r="F202" s="20">
        <f>SUM(F9:F72)</f>
        <v>4130374.57</v>
      </c>
      <c r="G202" s="20">
        <f>SUM(G9:G72)</f>
        <v>4062910.57</v>
      </c>
      <c r="H202" s="20">
        <f>SUM(H9:H112)</f>
        <v>166684</v>
      </c>
      <c r="I202" s="20">
        <f>SUM(I9:I112)</f>
        <v>5597397.3100000005</v>
      </c>
      <c r="J202" s="20">
        <f>SUM(J9:J201)</f>
        <v>5553451.0300000003</v>
      </c>
      <c r="K202" s="20">
        <f>SUM(K9:K201)</f>
        <v>210630.28</v>
      </c>
      <c r="L202" s="20">
        <f>SUM(L9:L201)</f>
        <v>3704248.6299999985</v>
      </c>
      <c r="M202" s="20">
        <f>SUM(M9:M201)</f>
        <v>3126957.3800000004</v>
      </c>
      <c r="N202" s="20">
        <f>SUM(N9:N201)</f>
        <v>787921.53</v>
      </c>
      <c r="O202" s="40"/>
      <c r="P202" s="19"/>
      <c r="Q202" s="20">
        <f t="shared" ref="Q202:V202" si="12">SUM(Q9:Q201)</f>
        <v>695601.53</v>
      </c>
      <c r="R202" s="20">
        <f t="shared" si="12"/>
        <v>0</v>
      </c>
      <c r="S202" s="20">
        <f t="shared" si="12"/>
        <v>0</v>
      </c>
      <c r="T202" s="20">
        <f t="shared" si="12"/>
        <v>0</v>
      </c>
      <c r="U202" s="20">
        <f t="shared" si="12"/>
        <v>92320</v>
      </c>
      <c r="V202" s="20">
        <f t="shared" si="12"/>
        <v>0</v>
      </c>
      <c r="W202" s="17">
        <f t="shared" ref="W202:W263" si="13">IF(N202&lt;&gt;0,1,"")</f>
        <v>1</v>
      </c>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row>
    <row r="203" spans="1:65" s="25" customFormat="1" hidden="1" x14ac:dyDescent="0.25">
      <c r="A203" s="49" t="s">
        <v>146</v>
      </c>
      <c r="B203" s="23"/>
      <c r="C203" s="24"/>
      <c r="D203" s="24"/>
      <c r="E203" s="24"/>
      <c r="F203" s="24"/>
      <c r="G203" s="24"/>
      <c r="H203" s="24"/>
      <c r="I203" s="24"/>
      <c r="J203" s="24"/>
      <c r="K203" s="24"/>
      <c r="L203" s="24"/>
      <c r="M203" s="24"/>
      <c r="N203" s="24"/>
      <c r="O203" s="41"/>
      <c r="P203" s="23"/>
      <c r="Q203" s="24"/>
      <c r="R203" s="24"/>
      <c r="S203" s="24"/>
      <c r="T203" s="24"/>
      <c r="U203" s="24"/>
      <c r="V203" s="24"/>
      <c r="W203" s="17" t="str">
        <f t="shared" si="13"/>
        <v/>
      </c>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8"/>
      <c r="BD203" s="18"/>
      <c r="BE203" s="18"/>
      <c r="BF203" s="18"/>
      <c r="BG203" s="18"/>
      <c r="BH203" s="18"/>
      <c r="BI203" s="18"/>
      <c r="BJ203" s="18"/>
      <c r="BK203" s="18"/>
      <c r="BL203" s="18"/>
      <c r="BM203" s="18"/>
    </row>
    <row r="204" spans="1:65" s="25" customFormat="1" ht="30" hidden="1" x14ac:dyDescent="0.25">
      <c r="A204" s="50" t="s">
        <v>32</v>
      </c>
      <c r="B204" s="23" t="s">
        <v>33</v>
      </c>
      <c r="C204" s="24"/>
      <c r="D204" s="24"/>
      <c r="E204" s="24"/>
      <c r="F204" s="24">
        <v>48325.35</v>
      </c>
      <c r="G204" s="24">
        <v>48325.35</v>
      </c>
      <c r="H204" s="24">
        <f>E204+F204-G204</f>
        <v>0</v>
      </c>
      <c r="I204" s="24"/>
      <c r="J204" s="24"/>
      <c r="K204" s="24">
        <f>H204+I204-J204</f>
        <v>0</v>
      </c>
      <c r="L204" s="24"/>
      <c r="M204" s="24"/>
      <c r="N204" s="24">
        <f>K204+L204-M204</f>
        <v>0</v>
      </c>
      <c r="O204" s="41">
        <v>42918</v>
      </c>
      <c r="P204" s="23" t="s">
        <v>147</v>
      </c>
      <c r="Q204" s="24"/>
      <c r="R204" s="24"/>
      <c r="S204" s="24"/>
      <c r="T204" s="24"/>
      <c r="U204" s="24"/>
      <c r="V204" s="24"/>
      <c r="W204" s="17" t="str">
        <f t="shared" si="13"/>
        <v/>
      </c>
      <c r="X204" s="18"/>
      <c r="Y204" s="18"/>
      <c r="Z204" s="18"/>
      <c r="AA204" s="18"/>
      <c r="AB204" s="18"/>
      <c r="AC204" s="18"/>
      <c r="AD204" s="18"/>
      <c r="AE204" s="18"/>
      <c r="AF204" s="18"/>
      <c r="AG204" s="18"/>
      <c r="AH204" s="18"/>
      <c r="AI204" s="18"/>
      <c r="AJ204" s="18"/>
      <c r="AK204" s="18"/>
      <c r="AL204" s="18"/>
      <c r="AM204" s="18"/>
      <c r="AN204" s="18"/>
      <c r="AO204" s="18"/>
      <c r="AP204" s="18"/>
      <c r="AQ204" s="18"/>
      <c r="AR204" s="18"/>
      <c r="AS204" s="18"/>
      <c r="AT204" s="18"/>
      <c r="AU204" s="18"/>
      <c r="AV204" s="18"/>
      <c r="AW204" s="18"/>
      <c r="AX204" s="18"/>
      <c r="AY204" s="18"/>
      <c r="AZ204" s="18"/>
      <c r="BA204" s="18"/>
      <c r="BB204" s="18"/>
      <c r="BC204" s="18"/>
      <c r="BD204" s="18"/>
      <c r="BE204" s="18"/>
      <c r="BF204" s="18"/>
      <c r="BG204" s="18"/>
      <c r="BH204" s="18"/>
      <c r="BI204" s="18"/>
      <c r="BJ204" s="18"/>
      <c r="BK204" s="18"/>
      <c r="BL204" s="18"/>
      <c r="BM204" s="18"/>
    </row>
    <row r="205" spans="1:65" s="25" customFormat="1" ht="30" hidden="1" x14ac:dyDescent="0.25">
      <c r="A205" s="50" t="s">
        <v>32</v>
      </c>
      <c r="B205" s="23" t="s">
        <v>33</v>
      </c>
      <c r="C205" s="24"/>
      <c r="D205" s="24"/>
      <c r="E205" s="24"/>
      <c r="F205" s="24">
        <v>59181</v>
      </c>
      <c r="G205" s="24">
        <v>59181</v>
      </c>
      <c r="H205" s="24">
        <f t="shared" ref="H205:H206" si="14">E205+F205-G205</f>
        <v>0</v>
      </c>
      <c r="I205" s="24"/>
      <c r="J205" s="24"/>
      <c r="K205" s="24">
        <f t="shared" ref="K205:K212" si="15">H205+I205-J205</f>
        <v>0</v>
      </c>
      <c r="L205" s="24"/>
      <c r="M205" s="24"/>
      <c r="N205" s="24">
        <f t="shared" ref="N205:N212" si="16">K205+L205-M205</f>
        <v>0</v>
      </c>
      <c r="O205" s="41">
        <v>42797</v>
      </c>
      <c r="P205" s="23" t="s">
        <v>148</v>
      </c>
      <c r="Q205" s="24"/>
      <c r="R205" s="24"/>
      <c r="S205" s="24"/>
      <c r="T205" s="24"/>
      <c r="U205" s="24"/>
      <c r="V205" s="24"/>
      <c r="W205" s="17" t="str">
        <f t="shared" si="13"/>
        <v/>
      </c>
      <c r="X205" s="18"/>
      <c r="Y205" s="18"/>
      <c r="Z205" s="18"/>
      <c r="AA205" s="18"/>
      <c r="AB205" s="18"/>
      <c r="AC205" s="18"/>
      <c r="AD205" s="18"/>
      <c r="AE205" s="18"/>
      <c r="AF205" s="18"/>
      <c r="AG205" s="18"/>
      <c r="AH205" s="18"/>
      <c r="AI205" s="18"/>
      <c r="AJ205" s="18"/>
      <c r="AK205" s="18"/>
      <c r="AL205" s="18"/>
      <c r="AM205" s="18"/>
      <c r="AN205" s="18"/>
      <c r="AO205" s="18"/>
      <c r="AP205" s="18"/>
      <c r="AQ205" s="18"/>
      <c r="AR205" s="18"/>
      <c r="AS205" s="18"/>
      <c r="AT205" s="18"/>
      <c r="AU205" s="18"/>
      <c r="AV205" s="18"/>
      <c r="AW205" s="18"/>
      <c r="AX205" s="18"/>
      <c r="AY205" s="18"/>
      <c r="AZ205" s="18"/>
      <c r="BA205" s="18"/>
      <c r="BB205" s="18"/>
      <c r="BC205" s="18"/>
      <c r="BD205" s="18"/>
      <c r="BE205" s="18"/>
      <c r="BF205" s="18"/>
      <c r="BG205" s="18"/>
      <c r="BH205" s="18"/>
      <c r="BI205" s="18"/>
      <c r="BJ205" s="18"/>
      <c r="BK205" s="18"/>
      <c r="BL205" s="18"/>
      <c r="BM205" s="18"/>
    </row>
    <row r="206" spans="1:65" s="25" customFormat="1" ht="30" hidden="1" x14ac:dyDescent="0.25">
      <c r="A206" s="50" t="s">
        <v>32</v>
      </c>
      <c r="B206" s="23" t="s">
        <v>33</v>
      </c>
      <c r="C206" s="24"/>
      <c r="D206" s="24"/>
      <c r="E206" s="24"/>
      <c r="F206" s="24">
        <v>9027.61</v>
      </c>
      <c r="G206" s="24">
        <v>9027.61</v>
      </c>
      <c r="H206" s="24">
        <f t="shared" si="14"/>
        <v>0</v>
      </c>
      <c r="I206" s="24"/>
      <c r="J206" s="24"/>
      <c r="K206" s="24">
        <f t="shared" si="15"/>
        <v>0</v>
      </c>
      <c r="L206" s="24"/>
      <c r="M206" s="24"/>
      <c r="N206" s="24">
        <f t="shared" si="16"/>
        <v>0</v>
      </c>
      <c r="O206" s="41" t="s">
        <v>149</v>
      </c>
      <c r="P206" s="23" t="s">
        <v>150</v>
      </c>
      <c r="Q206" s="24"/>
      <c r="R206" s="24"/>
      <c r="S206" s="24"/>
      <c r="T206" s="24"/>
      <c r="U206" s="24"/>
      <c r="V206" s="24"/>
      <c r="W206" s="17" t="str">
        <f t="shared" si="13"/>
        <v/>
      </c>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row>
    <row r="207" spans="1:65" s="25" customFormat="1" ht="30" hidden="1" x14ac:dyDescent="0.25">
      <c r="A207" s="50" t="s">
        <v>32</v>
      </c>
      <c r="B207" s="23"/>
      <c r="C207" s="24"/>
      <c r="D207" s="24"/>
      <c r="E207" s="24"/>
      <c r="F207" s="24"/>
      <c r="G207" s="24"/>
      <c r="H207" s="24"/>
      <c r="I207" s="24">
        <v>59521.49</v>
      </c>
      <c r="J207" s="24">
        <v>59521.49</v>
      </c>
      <c r="K207" s="24">
        <f t="shared" si="15"/>
        <v>0</v>
      </c>
      <c r="L207" s="24"/>
      <c r="M207" s="24"/>
      <c r="N207" s="24">
        <f t="shared" si="16"/>
        <v>0</v>
      </c>
      <c r="O207" s="41">
        <v>42829</v>
      </c>
      <c r="P207" s="23" t="s">
        <v>225</v>
      </c>
      <c r="Q207" s="24"/>
      <c r="R207" s="24"/>
      <c r="S207" s="24"/>
      <c r="T207" s="24"/>
      <c r="U207" s="24"/>
      <c r="V207" s="24"/>
      <c r="W207" s="17" t="str">
        <f t="shared" si="13"/>
        <v/>
      </c>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row>
    <row r="208" spans="1:65" s="25" customFormat="1" ht="30" hidden="1" x14ac:dyDescent="0.25">
      <c r="A208" s="50" t="s">
        <v>32</v>
      </c>
      <c r="B208" s="23"/>
      <c r="C208" s="24"/>
      <c r="D208" s="24"/>
      <c r="E208" s="24"/>
      <c r="F208" s="24"/>
      <c r="G208" s="24"/>
      <c r="H208" s="24"/>
      <c r="I208" s="24">
        <v>59520.08</v>
      </c>
      <c r="J208" s="24">
        <v>59520.08</v>
      </c>
      <c r="K208" s="24">
        <f t="shared" si="15"/>
        <v>0</v>
      </c>
      <c r="L208" s="24"/>
      <c r="M208" s="24"/>
      <c r="N208" s="24">
        <f t="shared" si="16"/>
        <v>0</v>
      </c>
      <c r="O208" s="41">
        <v>42860</v>
      </c>
      <c r="P208" s="23" t="s">
        <v>226</v>
      </c>
      <c r="Q208" s="24"/>
      <c r="R208" s="24"/>
      <c r="S208" s="24"/>
      <c r="T208" s="24"/>
      <c r="U208" s="24"/>
      <c r="V208" s="24"/>
      <c r="W208" s="17" t="str">
        <f t="shared" si="13"/>
        <v/>
      </c>
      <c r="X208" s="18"/>
      <c r="Y208" s="18"/>
      <c r="Z208" s="18"/>
      <c r="AA208" s="18"/>
      <c r="AB208" s="18"/>
      <c r="AC208" s="18"/>
      <c r="AD208" s="18"/>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row>
    <row r="209" spans="1:65" s="25" customFormat="1" ht="30" hidden="1" x14ac:dyDescent="0.25">
      <c r="A209" s="50" t="s">
        <v>32</v>
      </c>
      <c r="B209" s="23"/>
      <c r="C209" s="24"/>
      <c r="D209" s="24"/>
      <c r="E209" s="24"/>
      <c r="F209" s="24"/>
      <c r="G209" s="24"/>
      <c r="H209" s="24"/>
      <c r="I209" s="24">
        <v>3571.36</v>
      </c>
      <c r="J209" s="24">
        <v>3571.36</v>
      </c>
      <c r="K209" s="24">
        <f t="shared" si="15"/>
        <v>0</v>
      </c>
      <c r="L209" s="24"/>
      <c r="M209" s="24"/>
      <c r="N209" s="24">
        <f t="shared" si="16"/>
        <v>0</v>
      </c>
      <c r="O209" s="41">
        <v>42878</v>
      </c>
      <c r="P209" s="23" t="s">
        <v>227</v>
      </c>
      <c r="Q209" s="24"/>
      <c r="R209" s="24"/>
      <c r="S209" s="24"/>
      <c r="T209" s="24"/>
      <c r="U209" s="24"/>
      <c r="V209" s="24"/>
      <c r="W209" s="17" t="str">
        <f t="shared" si="13"/>
        <v/>
      </c>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c r="AY209" s="18"/>
      <c r="AZ209" s="18"/>
      <c r="BA209" s="18"/>
      <c r="BB209" s="18"/>
      <c r="BC209" s="18"/>
      <c r="BD209" s="18"/>
      <c r="BE209" s="18"/>
      <c r="BF209" s="18"/>
      <c r="BG209" s="18"/>
      <c r="BH209" s="18"/>
      <c r="BI209" s="18"/>
      <c r="BJ209" s="18"/>
      <c r="BK209" s="18"/>
      <c r="BL209" s="18"/>
      <c r="BM209" s="18"/>
    </row>
    <row r="210" spans="1:65" s="25" customFormat="1" ht="30" hidden="1" x14ac:dyDescent="0.25">
      <c r="A210" s="50" t="s">
        <v>106</v>
      </c>
      <c r="B210" s="23"/>
      <c r="C210" s="24"/>
      <c r="D210" s="24"/>
      <c r="E210" s="24"/>
      <c r="F210" s="24"/>
      <c r="G210" s="24"/>
      <c r="H210" s="24"/>
      <c r="I210" s="24">
        <v>29840</v>
      </c>
      <c r="J210" s="24">
        <v>29840</v>
      </c>
      <c r="K210" s="24">
        <f t="shared" si="15"/>
        <v>0</v>
      </c>
      <c r="L210" s="24"/>
      <c r="M210" s="24"/>
      <c r="N210" s="24">
        <f t="shared" si="16"/>
        <v>0</v>
      </c>
      <c r="O210" s="41">
        <v>42859</v>
      </c>
      <c r="P210" s="23" t="s">
        <v>228</v>
      </c>
      <c r="Q210" s="24"/>
      <c r="R210" s="24"/>
      <c r="S210" s="24"/>
      <c r="T210" s="24"/>
      <c r="U210" s="24"/>
      <c r="V210" s="24"/>
      <c r="W210" s="17" t="str">
        <f t="shared" si="13"/>
        <v/>
      </c>
      <c r="X210" s="18"/>
      <c r="Y210" s="18"/>
      <c r="Z210" s="18"/>
      <c r="AA210" s="18"/>
      <c r="AB210" s="18"/>
      <c r="AC210" s="18"/>
      <c r="AD210" s="18"/>
      <c r="AE210" s="18"/>
      <c r="AF210" s="18"/>
      <c r="AG210" s="18"/>
      <c r="AH210" s="18"/>
      <c r="AI210" s="18"/>
      <c r="AJ210" s="18"/>
      <c r="AK210" s="18"/>
      <c r="AL210" s="18"/>
      <c r="AM210" s="18"/>
      <c r="AN210" s="18"/>
      <c r="AO210" s="18"/>
      <c r="AP210" s="18"/>
      <c r="AQ210" s="18"/>
      <c r="AR210" s="18"/>
      <c r="AS210" s="18"/>
      <c r="AT210" s="18"/>
      <c r="AU210" s="18"/>
      <c r="AV210" s="18"/>
      <c r="AW210" s="18"/>
      <c r="AX210" s="18"/>
      <c r="AY210" s="18"/>
      <c r="AZ210" s="18"/>
      <c r="BA210" s="18"/>
      <c r="BB210" s="18"/>
      <c r="BC210" s="18"/>
      <c r="BD210" s="18"/>
      <c r="BE210" s="18"/>
      <c r="BF210" s="18"/>
      <c r="BG210" s="18"/>
      <c r="BH210" s="18"/>
      <c r="BI210" s="18"/>
      <c r="BJ210" s="18"/>
      <c r="BK210" s="18"/>
      <c r="BL210" s="18"/>
      <c r="BM210" s="18"/>
    </row>
    <row r="211" spans="1:65" s="25" customFormat="1" ht="45" hidden="1" x14ac:dyDescent="0.25">
      <c r="A211" s="50" t="s">
        <v>32</v>
      </c>
      <c r="B211" s="23"/>
      <c r="C211" s="24"/>
      <c r="D211" s="24"/>
      <c r="E211" s="24"/>
      <c r="F211" s="24"/>
      <c r="G211" s="24"/>
      <c r="H211" s="24"/>
      <c r="I211" s="24">
        <v>322607.03999999998</v>
      </c>
      <c r="J211" s="24">
        <v>322607.03999999998</v>
      </c>
      <c r="K211" s="24">
        <f t="shared" si="15"/>
        <v>0</v>
      </c>
      <c r="L211" s="24"/>
      <c r="M211" s="24"/>
      <c r="N211" s="24">
        <f t="shared" si="16"/>
        <v>0</v>
      </c>
      <c r="O211" s="41">
        <v>42909</v>
      </c>
      <c r="P211" s="23" t="s">
        <v>229</v>
      </c>
      <c r="Q211" s="24"/>
      <c r="R211" s="24"/>
      <c r="S211" s="24"/>
      <c r="T211" s="24"/>
      <c r="U211" s="24"/>
      <c r="V211" s="24"/>
      <c r="W211" s="17" t="str">
        <f t="shared" si="13"/>
        <v/>
      </c>
      <c r="X211" s="18"/>
      <c r="Y211" s="18"/>
      <c r="Z211" s="18"/>
      <c r="AA211" s="18"/>
      <c r="AB211" s="18"/>
      <c r="AC211" s="18"/>
      <c r="AD211" s="18"/>
      <c r="AE211" s="18"/>
      <c r="AF211" s="18"/>
      <c r="AG211" s="18"/>
      <c r="AH211" s="18"/>
      <c r="AI211" s="18"/>
      <c r="AJ211" s="18"/>
      <c r="AK211" s="18"/>
      <c r="AL211" s="18"/>
      <c r="AM211" s="18"/>
      <c r="AN211" s="18"/>
      <c r="AO211" s="18"/>
      <c r="AP211" s="18"/>
      <c r="AQ211" s="18"/>
      <c r="AR211" s="18"/>
      <c r="AS211" s="18"/>
      <c r="AT211" s="18"/>
      <c r="AU211" s="18"/>
      <c r="AV211" s="18"/>
      <c r="AW211" s="18"/>
      <c r="AX211" s="18"/>
      <c r="AY211" s="18"/>
      <c r="AZ211" s="18"/>
      <c r="BA211" s="18"/>
      <c r="BB211" s="18"/>
      <c r="BC211" s="18"/>
      <c r="BD211" s="18"/>
      <c r="BE211" s="18"/>
      <c r="BF211" s="18"/>
      <c r="BG211" s="18"/>
      <c r="BH211" s="18"/>
      <c r="BI211" s="18"/>
      <c r="BJ211" s="18"/>
      <c r="BK211" s="18"/>
      <c r="BL211" s="18"/>
      <c r="BM211" s="18"/>
    </row>
    <row r="212" spans="1:65" s="25" customFormat="1" ht="45" hidden="1" x14ac:dyDescent="0.25">
      <c r="A212" s="50" t="s">
        <v>106</v>
      </c>
      <c r="B212" s="23"/>
      <c r="C212" s="24"/>
      <c r="D212" s="24"/>
      <c r="E212" s="24"/>
      <c r="F212" s="24"/>
      <c r="G212" s="24"/>
      <c r="H212" s="24"/>
      <c r="I212" s="24">
        <v>36800</v>
      </c>
      <c r="J212" s="24">
        <v>0</v>
      </c>
      <c r="K212" s="24">
        <f t="shared" si="15"/>
        <v>36800</v>
      </c>
      <c r="L212" s="24"/>
      <c r="M212" s="24">
        <v>36800</v>
      </c>
      <c r="N212" s="24">
        <f t="shared" si="16"/>
        <v>0</v>
      </c>
      <c r="O212" s="41">
        <v>42909</v>
      </c>
      <c r="P212" s="23" t="s">
        <v>230</v>
      </c>
      <c r="Q212" s="24"/>
      <c r="R212" s="24"/>
      <c r="S212" s="24"/>
      <c r="T212" s="24"/>
      <c r="U212" s="24"/>
      <c r="V212" s="24"/>
      <c r="W212" s="17" t="str">
        <f t="shared" si="13"/>
        <v/>
      </c>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18"/>
      <c r="BB212" s="18"/>
      <c r="BC212" s="18"/>
      <c r="BD212" s="18"/>
      <c r="BE212" s="18"/>
      <c r="BF212" s="18"/>
      <c r="BG212" s="18"/>
      <c r="BH212" s="18"/>
      <c r="BI212" s="18"/>
      <c r="BJ212" s="18"/>
      <c r="BK212" s="18"/>
      <c r="BL212" s="18"/>
      <c r="BM212" s="18"/>
    </row>
    <row r="213" spans="1:65" s="25" customFormat="1" hidden="1" x14ac:dyDescent="0.25">
      <c r="A213" s="26"/>
      <c r="B213" s="23"/>
      <c r="C213" s="24"/>
      <c r="D213" s="24"/>
      <c r="E213" s="24"/>
      <c r="F213" s="24"/>
      <c r="G213" s="24"/>
      <c r="H213" s="24"/>
      <c r="I213" s="24"/>
      <c r="J213" s="24"/>
      <c r="K213" s="24"/>
      <c r="L213" s="24"/>
      <c r="M213" s="24"/>
      <c r="N213" s="24"/>
      <c r="O213" s="41"/>
      <c r="P213" s="23"/>
      <c r="Q213" s="24"/>
      <c r="R213" s="24"/>
      <c r="S213" s="24"/>
      <c r="T213" s="24"/>
      <c r="U213" s="24"/>
      <c r="V213" s="24"/>
      <c r="W213" s="17" t="str">
        <f t="shared" si="13"/>
        <v/>
      </c>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c r="AY213" s="18"/>
      <c r="AZ213" s="18"/>
      <c r="BA213" s="18"/>
      <c r="BB213" s="18"/>
      <c r="BC213" s="18"/>
      <c r="BD213" s="18"/>
      <c r="BE213" s="18"/>
      <c r="BF213" s="18"/>
      <c r="BG213" s="18"/>
      <c r="BH213" s="18"/>
      <c r="BI213" s="18"/>
      <c r="BJ213" s="18"/>
      <c r="BK213" s="18"/>
      <c r="BL213" s="18"/>
      <c r="BM213" s="18"/>
    </row>
    <row r="214" spans="1:65" s="27" customFormat="1" hidden="1" x14ac:dyDescent="0.25">
      <c r="A214" s="19" t="s">
        <v>151</v>
      </c>
      <c r="B214" s="19"/>
      <c r="C214" s="19"/>
      <c r="D214" s="20">
        <v>0</v>
      </c>
      <c r="E214" s="20">
        <f t="shared" ref="E214:G214" si="17">SUM(E204:E206)</f>
        <v>0</v>
      </c>
      <c r="F214" s="20">
        <f t="shared" si="17"/>
        <v>116533.96</v>
      </c>
      <c r="G214" s="20">
        <f t="shared" si="17"/>
        <v>116533.96</v>
      </c>
      <c r="H214" s="20">
        <f>SUM(H204:H213)</f>
        <v>0</v>
      </c>
      <c r="I214" s="20">
        <f t="shared" ref="I214:N214" si="18">SUM(I204:I213)</f>
        <v>511859.97</v>
      </c>
      <c r="J214" s="20">
        <f t="shared" si="18"/>
        <v>475059.97</v>
      </c>
      <c r="K214" s="20">
        <f t="shared" si="18"/>
        <v>36800</v>
      </c>
      <c r="L214" s="20">
        <f t="shared" si="18"/>
        <v>0</v>
      </c>
      <c r="M214" s="20">
        <f t="shared" si="18"/>
        <v>36800</v>
      </c>
      <c r="N214" s="20">
        <f t="shared" si="18"/>
        <v>0</v>
      </c>
      <c r="O214" s="40"/>
      <c r="P214" s="19"/>
      <c r="Q214" s="20">
        <f t="shared" ref="Q214:V214" si="19">SUM(Q204:Q213)</f>
        <v>0</v>
      </c>
      <c r="R214" s="20">
        <f t="shared" si="19"/>
        <v>0</v>
      </c>
      <c r="S214" s="20">
        <f t="shared" si="19"/>
        <v>0</v>
      </c>
      <c r="T214" s="20">
        <f t="shared" si="19"/>
        <v>0</v>
      </c>
      <c r="U214" s="20">
        <f t="shared" si="19"/>
        <v>0</v>
      </c>
      <c r="V214" s="20">
        <f t="shared" si="19"/>
        <v>0</v>
      </c>
      <c r="W214" s="17" t="str">
        <f t="shared" si="13"/>
        <v/>
      </c>
      <c r="X214" s="18"/>
      <c r="Y214" s="18"/>
      <c r="Z214" s="18"/>
      <c r="AA214" s="18"/>
      <c r="AB214" s="18"/>
      <c r="AC214" s="18"/>
      <c r="AD214" s="18"/>
      <c r="AE214" s="18"/>
      <c r="AF214" s="18"/>
      <c r="AG214" s="18"/>
      <c r="AH214" s="18"/>
      <c r="AI214" s="18"/>
      <c r="AJ214" s="18"/>
      <c r="AK214" s="18"/>
      <c r="AL214" s="18"/>
      <c r="AM214" s="18"/>
      <c r="AN214" s="18"/>
      <c r="AO214" s="18"/>
      <c r="AP214" s="18"/>
      <c r="AQ214" s="18"/>
      <c r="AR214" s="18"/>
      <c r="AS214" s="18"/>
      <c r="AT214" s="18"/>
      <c r="AU214" s="18"/>
      <c r="AV214" s="18"/>
      <c r="AW214" s="18"/>
      <c r="AX214" s="18"/>
      <c r="AY214" s="18"/>
      <c r="AZ214" s="18"/>
      <c r="BA214" s="18"/>
      <c r="BB214" s="18"/>
      <c r="BC214" s="18"/>
      <c r="BD214" s="18"/>
      <c r="BE214" s="18"/>
      <c r="BF214" s="18"/>
      <c r="BG214" s="18"/>
      <c r="BH214" s="18"/>
      <c r="BI214" s="18"/>
      <c r="BJ214" s="18"/>
      <c r="BK214" s="18"/>
      <c r="BL214" s="18"/>
      <c r="BM214" s="18"/>
    </row>
    <row r="215" spans="1:65" s="30" customFormat="1" hidden="1" x14ac:dyDescent="0.25">
      <c r="A215" s="22" t="s">
        <v>152</v>
      </c>
      <c r="B215" s="28"/>
      <c r="C215" s="28"/>
      <c r="D215" s="29"/>
      <c r="E215" s="29"/>
      <c r="F215" s="29"/>
      <c r="G215" s="29"/>
      <c r="H215" s="29"/>
      <c r="I215" s="29"/>
      <c r="J215" s="29"/>
      <c r="K215" s="29"/>
      <c r="L215" s="29"/>
      <c r="M215" s="29"/>
      <c r="N215" s="29"/>
      <c r="O215" s="42"/>
      <c r="P215" s="28"/>
      <c r="Q215" s="28"/>
      <c r="R215" s="28"/>
      <c r="S215" s="29"/>
      <c r="T215" s="28"/>
      <c r="U215" s="28"/>
      <c r="V215" s="29"/>
      <c r="W215" s="17" t="str">
        <f t="shared" si="13"/>
        <v/>
      </c>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row>
    <row r="216" spans="1:65" s="30" customFormat="1" ht="45" hidden="1" x14ac:dyDescent="0.25">
      <c r="A216" s="50" t="s">
        <v>32</v>
      </c>
      <c r="B216" s="31" t="s">
        <v>33</v>
      </c>
      <c r="C216" s="26"/>
      <c r="D216" s="32"/>
      <c r="E216" s="32"/>
      <c r="F216" s="32">
        <v>40000</v>
      </c>
      <c r="G216" s="32">
        <v>40000</v>
      </c>
      <c r="H216" s="32">
        <f>E216+F216-G216</f>
        <v>0</v>
      </c>
      <c r="I216" s="32"/>
      <c r="J216" s="32"/>
      <c r="K216" s="32">
        <f>H216+I216-J216</f>
        <v>0</v>
      </c>
      <c r="L216" s="32"/>
      <c r="M216" s="32"/>
      <c r="N216" s="32">
        <f>K216+L216-M216</f>
        <v>0</v>
      </c>
      <c r="O216" s="43" t="s">
        <v>37</v>
      </c>
      <c r="P216" s="33" t="s">
        <v>153</v>
      </c>
      <c r="Q216" s="24">
        <v>0</v>
      </c>
      <c r="R216" s="24">
        <v>0</v>
      </c>
      <c r="S216" s="24">
        <v>0</v>
      </c>
      <c r="T216" s="24">
        <v>0</v>
      </c>
      <c r="U216" s="24">
        <v>0</v>
      </c>
      <c r="V216" s="24">
        <v>0</v>
      </c>
      <c r="W216" s="17" t="str">
        <f t="shared" si="13"/>
        <v/>
      </c>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row>
    <row r="217" spans="1:65" s="30" customFormat="1" ht="45" hidden="1" x14ac:dyDescent="0.25">
      <c r="A217" s="50" t="s">
        <v>32</v>
      </c>
      <c r="B217" s="31" t="s">
        <v>33</v>
      </c>
      <c r="C217" s="26"/>
      <c r="D217" s="32"/>
      <c r="E217" s="32"/>
      <c r="F217" s="32">
        <v>365140</v>
      </c>
      <c r="G217" s="32">
        <v>365140</v>
      </c>
      <c r="H217" s="32">
        <f t="shared" ref="H217:H225" si="20">E217+F217-G217</f>
        <v>0</v>
      </c>
      <c r="I217" s="32"/>
      <c r="J217" s="32"/>
      <c r="K217" s="32">
        <f t="shared" ref="K217:K241" si="21">H217+I217-J217</f>
        <v>0</v>
      </c>
      <c r="L217" s="32"/>
      <c r="M217" s="32"/>
      <c r="N217" s="32">
        <f t="shared" ref="N217:N242" si="22">K217+L217-M217</f>
        <v>0</v>
      </c>
      <c r="O217" s="43">
        <v>42758</v>
      </c>
      <c r="P217" s="33" t="s">
        <v>154</v>
      </c>
      <c r="Q217" s="24">
        <v>0</v>
      </c>
      <c r="R217" s="24">
        <v>0</v>
      </c>
      <c r="S217" s="24">
        <v>0</v>
      </c>
      <c r="T217" s="24">
        <v>0</v>
      </c>
      <c r="U217" s="24">
        <v>0</v>
      </c>
      <c r="V217" s="24">
        <v>0</v>
      </c>
      <c r="W217" s="17" t="str">
        <f t="shared" si="13"/>
        <v/>
      </c>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row>
    <row r="218" spans="1:65" s="30" customFormat="1" ht="45" hidden="1" x14ac:dyDescent="0.25">
      <c r="A218" s="50" t="s">
        <v>32</v>
      </c>
      <c r="B218" s="31" t="s">
        <v>33</v>
      </c>
      <c r="C218" s="26"/>
      <c r="D218" s="32"/>
      <c r="E218" s="32"/>
      <c r="F218" s="32">
        <v>21000</v>
      </c>
      <c r="G218" s="32">
        <v>21000</v>
      </c>
      <c r="H218" s="32">
        <f t="shared" si="20"/>
        <v>0</v>
      </c>
      <c r="I218" s="32"/>
      <c r="J218" s="32"/>
      <c r="K218" s="32">
        <f t="shared" si="21"/>
        <v>0</v>
      </c>
      <c r="L218" s="32"/>
      <c r="M218" s="32"/>
      <c r="N218" s="32">
        <f t="shared" si="22"/>
        <v>0</v>
      </c>
      <c r="O218" s="43">
        <v>42758</v>
      </c>
      <c r="P218" s="33" t="s">
        <v>155</v>
      </c>
      <c r="Q218" s="24">
        <v>0</v>
      </c>
      <c r="R218" s="24">
        <v>0</v>
      </c>
      <c r="S218" s="24">
        <v>0</v>
      </c>
      <c r="T218" s="24">
        <v>0</v>
      </c>
      <c r="U218" s="24">
        <v>0</v>
      </c>
      <c r="V218" s="24">
        <v>0</v>
      </c>
      <c r="W218" s="17" t="str">
        <f t="shared" si="13"/>
        <v/>
      </c>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row>
    <row r="219" spans="1:65" s="30" customFormat="1" ht="30" hidden="1" x14ac:dyDescent="0.25">
      <c r="A219" s="50" t="s">
        <v>32</v>
      </c>
      <c r="B219" s="31" t="s">
        <v>33</v>
      </c>
      <c r="C219" s="26"/>
      <c r="D219" s="32"/>
      <c r="E219" s="32"/>
      <c r="F219" s="32">
        <v>48623.97</v>
      </c>
      <c r="G219" s="32">
        <v>48623.97</v>
      </c>
      <c r="H219" s="32">
        <f t="shared" si="20"/>
        <v>0</v>
      </c>
      <c r="I219" s="32"/>
      <c r="J219" s="32"/>
      <c r="K219" s="32">
        <f t="shared" si="21"/>
        <v>0</v>
      </c>
      <c r="L219" s="32"/>
      <c r="M219" s="32"/>
      <c r="N219" s="32">
        <f t="shared" si="22"/>
        <v>0</v>
      </c>
      <c r="O219" s="43">
        <v>42888</v>
      </c>
      <c r="P219" s="33" t="s">
        <v>156</v>
      </c>
      <c r="Q219" s="24">
        <v>0</v>
      </c>
      <c r="R219" s="24">
        <v>0</v>
      </c>
      <c r="S219" s="24">
        <v>0</v>
      </c>
      <c r="T219" s="24">
        <v>0</v>
      </c>
      <c r="U219" s="24">
        <v>0</v>
      </c>
      <c r="V219" s="24">
        <v>0</v>
      </c>
      <c r="W219" s="17" t="str">
        <f t="shared" si="13"/>
        <v/>
      </c>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row>
    <row r="220" spans="1:65" s="30" customFormat="1" ht="45" hidden="1" x14ac:dyDescent="0.25">
      <c r="A220" s="50" t="s">
        <v>32</v>
      </c>
      <c r="B220" s="31" t="s">
        <v>33</v>
      </c>
      <c r="C220" s="26"/>
      <c r="D220" s="32"/>
      <c r="E220" s="32"/>
      <c r="F220" s="32">
        <v>16850</v>
      </c>
      <c r="G220" s="32">
        <v>16850</v>
      </c>
      <c r="H220" s="32">
        <f t="shared" si="20"/>
        <v>0</v>
      </c>
      <c r="I220" s="32"/>
      <c r="J220" s="32"/>
      <c r="K220" s="32">
        <f t="shared" si="21"/>
        <v>0</v>
      </c>
      <c r="L220" s="32"/>
      <c r="M220" s="32"/>
      <c r="N220" s="32">
        <f t="shared" si="22"/>
        <v>0</v>
      </c>
      <c r="O220" s="43" t="s">
        <v>71</v>
      </c>
      <c r="P220" s="33" t="s">
        <v>157</v>
      </c>
      <c r="Q220" s="24">
        <v>0</v>
      </c>
      <c r="R220" s="24">
        <v>0</v>
      </c>
      <c r="S220" s="24">
        <v>0</v>
      </c>
      <c r="T220" s="24">
        <v>0</v>
      </c>
      <c r="U220" s="24">
        <v>0</v>
      </c>
      <c r="V220" s="24">
        <v>0</v>
      </c>
      <c r="W220" s="17" t="str">
        <f t="shared" si="13"/>
        <v/>
      </c>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row>
    <row r="221" spans="1:65" s="30" customFormat="1" ht="45" hidden="1" x14ac:dyDescent="0.25">
      <c r="A221" s="50" t="s">
        <v>32</v>
      </c>
      <c r="B221" s="31" t="s">
        <v>33</v>
      </c>
      <c r="C221" s="26"/>
      <c r="D221" s="32"/>
      <c r="E221" s="32"/>
      <c r="F221" s="32">
        <v>26190</v>
      </c>
      <c r="G221" s="32">
        <v>26190</v>
      </c>
      <c r="H221" s="32">
        <f t="shared" si="20"/>
        <v>0</v>
      </c>
      <c r="I221" s="32"/>
      <c r="J221" s="32"/>
      <c r="K221" s="32">
        <f t="shared" si="21"/>
        <v>0</v>
      </c>
      <c r="L221" s="32"/>
      <c r="M221" s="32"/>
      <c r="N221" s="32">
        <f t="shared" si="22"/>
        <v>0</v>
      </c>
      <c r="O221" s="43" t="s">
        <v>71</v>
      </c>
      <c r="P221" s="33" t="s">
        <v>158</v>
      </c>
      <c r="Q221" s="24">
        <v>0</v>
      </c>
      <c r="R221" s="24">
        <v>0</v>
      </c>
      <c r="S221" s="24">
        <v>0</v>
      </c>
      <c r="T221" s="24">
        <v>0</v>
      </c>
      <c r="U221" s="24">
        <v>0</v>
      </c>
      <c r="V221" s="24">
        <v>0</v>
      </c>
      <c r="W221" s="17" t="str">
        <f t="shared" si="13"/>
        <v/>
      </c>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row>
    <row r="222" spans="1:65" s="30" customFormat="1" ht="30" hidden="1" x14ac:dyDescent="0.25">
      <c r="A222" s="50" t="s">
        <v>32</v>
      </c>
      <c r="B222" s="31" t="s">
        <v>33</v>
      </c>
      <c r="C222" s="26"/>
      <c r="D222" s="32"/>
      <c r="E222" s="32"/>
      <c r="F222" s="32">
        <v>54480.05</v>
      </c>
      <c r="G222" s="32">
        <v>54480.05</v>
      </c>
      <c r="H222" s="32">
        <f t="shared" si="20"/>
        <v>0</v>
      </c>
      <c r="I222" s="32"/>
      <c r="J222" s="32"/>
      <c r="K222" s="32">
        <f t="shared" si="21"/>
        <v>0</v>
      </c>
      <c r="L222" s="32"/>
      <c r="M222" s="32"/>
      <c r="N222" s="32">
        <f t="shared" si="22"/>
        <v>0</v>
      </c>
      <c r="O222" s="43">
        <v>42950</v>
      </c>
      <c r="P222" s="33" t="s">
        <v>159</v>
      </c>
      <c r="Q222" s="24">
        <v>0</v>
      </c>
      <c r="R222" s="24">
        <v>0</v>
      </c>
      <c r="S222" s="24">
        <v>0</v>
      </c>
      <c r="T222" s="24">
        <v>0</v>
      </c>
      <c r="U222" s="24">
        <v>0</v>
      </c>
      <c r="V222" s="24">
        <v>0</v>
      </c>
      <c r="W222" s="17" t="str">
        <f t="shared" si="13"/>
        <v/>
      </c>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row>
    <row r="223" spans="1:65" s="30" customFormat="1" ht="30" hidden="1" x14ac:dyDescent="0.25">
      <c r="A223" s="50" t="s">
        <v>32</v>
      </c>
      <c r="B223" s="31" t="s">
        <v>33</v>
      </c>
      <c r="C223" s="26"/>
      <c r="D223" s="32"/>
      <c r="E223" s="32"/>
      <c r="F223" s="32">
        <v>42950</v>
      </c>
      <c r="G223" s="32">
        <v>42950</v>
      </c>
      <c r="H223" s="32">
        <f t="shared" si="20"/>
        <v>0</v>
      </c>
      <c r="I223" s="32"/>
      <c r="J223" s="32"/>
      <c r="K223" s="32">
        <f t="shared" si="21"/>
        <v>0</v>
      </c>
      <c r="L223" s="32"/>
      <c r="M223" s="32"/>
      <c r="N223" s="32">
        <f t="shared" si="22"/>
        <v>0</v>
      </c>
      <c r="O223" s="43" t="s">
        <v>160</v>
      </c>
      <c r="P223" s="33" t="s">
        <v>161</v>
      </c>
      <c r="Q223" s="24">
        <v>0</v>
      </c>
      <c r="R223" s="24">
        <v>0</v>
      </c>
      <c r="S223" s="24">
        <v>0</v>
      </c>
      <c r="T223" s="24">
        <v>0</v>
      </c>
      <c r="U223" s="24">
        <v>0</v>
      </c>
      <c r="V223" s="24">
        <v>0</v>
      </c>
      <c r="W223" s="17" t="str">
        <f t="shared" si="13"/>
        <v/>
      </c>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row>
    <row r="224" spans="1:65" s="30" customFormat="1" ht="30" hidden="1" x14ac:dyDescent="0.25">
      <c r="A224" s="50" t="s">
        <v>32</v>
      </c>
      <c r="B224" s="31" t="s">
        <v>33</v>
      </c>
      <c r="C224" s="26"/>
      <c r="D224" s="32"/>
      <c r="E224" s="32"/>
      <c r="F224" s="32">
        <v>12750</v>
      </c>
      <c r="G224" s="32">
        <v>12750</v>
      </c>
      <c r="H224" s="32">
        <f t="shared" si="20"/>
        <v>0</v>
      </c>
      <c r="I224" s="32"/>
      <c r="J224" s="32"/>
      <c r="K224" s="32">
        <f t="shared" si="21"/>
        <v>0</v>
      </c>
      <c r="L224" s="32"/>
      <c r="M224" s="32"/>
      <c r="N224" s="32">
        <f t="shared" si="22"/>
        <v>0</v>
      </c>
      <c r="O224" s="43" t="s">
        <v>149</v>
      </c>
      <c r="P224" s="33" t="s">
        <v>162</v>
      </c>
      <c r="Q224" s="24">
        <v>0</v>
      </c>
      <c r="R224" s="24">
        <v>0</v>
      </c>
      <c r="S224" s="24">
        <v>0</v>
      </c>
      <c r="T224" s="24">
        <v>0</v>
      </c>
      <c r="U224" s="24">
        <v>0</v>
      </c>
      <c r="V224" s="24">
        <v>0</v>
      </c>
      <c r="W224" s="17" t="str">
        <f t="shared" si="13"/>
        <v/>
      </c>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row>
    <row r="225" spans="1:65" s="30" customFormat="1" ht="45" hidden="1" x14ac:dyDescent="0.25">
      <c r="A225" s="50" t="s">
        <v>32</v>
      </c>
      <c r="B225" s="31" t="s">
        <v>33</v>
      </c>
      <c r="C225" s="26"/>
      <c r="D225" s="32"/>
      <c r="E225" s="32"/>
      <c r="F225" s="32">
        <v>365140</v>
      </c>
      <c r="G225" s="32">
        <v>365140</v>
      </c>
      <c r="H225" s="32">
        <f t="shared" si="20"/>
        <v>0</v>
      </c>
      <c r="I225" s="32"/>
      <c r="J225" s="32"/>
      <c r="K225" s="32">
        <f t="shared" si="21"/>
        <v>0</v>
      </c>
      <c r="L225" s="32"/>
      <c r="M225" s="32"/>
      <c r="N225" s="32">
        <f t="shared" si="22"/>
        <v>0</v>
      </c>
      <c r="O225" s="43">
        <v>42738</v>
      </c>
      <c r="P225" s="33" t="s">
        <v>163</v>
      </c>
      <c r="Q225" s="24">
        <v>0</v>
      </c>
      <c r="R225" s="24">
        <v>0</v>
      </c>
      <c r="S225" s="24">
        <v>0</v>
      </c>
      <c r="T225" s="24">
        <v>0</v>
      </c>
      <c r="U225" s="24">
        <v>0</v>
      </c>
      <c r="V225" s="24">
        <v>0</v>
      </c>
      <c r="W225" s="17" t="str">
        <f t="shared" si="13"/>
        <v/>
      </c>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row>
    <row r="226" spans="1:65" s="30" customFormat="1" ht="45" hidden="1" x14ac:dyDescent="0.25">
      <c r="A226" s="50" t="s">
        <v>32</v>
      </c>
      <c r="B226" s="31"/>
      <c r="C226" s="26"/>
      <c r="D226" s="32"/>
      <c r="E226" s="32"/>
      <c r="F226" s="32"/>
      <c r="G226" s="32"/>
      <c r="H226" s="32"/>
      <c r="I226" s="32">
        <v>26190</v>
      </c>
      <c r="J226" s="32">
        <v>26190</v>
      </c>
      <c r="K226" s="32">
        <f t="shared" si="21"/>
        <v>0</v>
      </c>
      <c r="L226" s="32"/>
      <c r="M226" s="32"/>
      <c r="N226" s="32">
        <f t="shared" si="22"/>
        <v>0</v>
      </c>
      <c r="O226" s="43">
        <v>42832</v>
      </c>
      <c r="P226" s="33" t="s">
        <v>231</v>
      </c>
      <c r="Q226" s="24"/>
      <c r="R226" s="24"/>
      <c r="S226" s="24"/>
      <c r="T226" s="24"/>
      <c r="U226" s="24"/>
      <c r="V226" s="24"/>
      <c r="W226" s="17" t="str">
        <f t="shared" si="13"/>
        <v/>
      </c>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row>
    <row r="227" spans="1:65" s="30" customFormat="1" ht="30" hidden="1" x14ac:dyDescent="0.25">
      <c r="A227" s="50" t="s">
        <v>32</v>
      </c>
      <c r="B227" s="31"/>
      <c r="C227" s="26"/>
      <c r="D227" s="32"/>
      <c r="E227" s="32"/>
      <c r="F227" s="32"/>
      <c r="G227" s="32"/>
      <c r="H227" s="32"/>
      <c r="I227" s="32">
        <v>2694000</v>
      </c>
      <c r="J227" s="32">
        <v>2694000</v>
      </c>
      <c r="K227" s="32">
        <f t="shared" si="21"/>
        <v>0</v>
      </c>
      <c r="L227" s="32"/>
      <c r="M227" s="32"/>
      <c r="N227" s="32">
        <f t="shared" si="22"/>
        <v>0</v>
      </c>
      <c r="O227" s="43">
        <v>42843</v>
      </c>
      <c r="P227" s="33" t="s">
        <v>232</v>
      </c>
      <c r="Q227" s="24"/>
      <c r="R227" s="24"/>
      <c r="S227" s="24"/>
      <c r="T227" s="24"/>
      <c r="U227" s="24"/>
      <c r="V227" s="24"/>
      <c r="W227" s="17" t="str">
        <f t="shared" si="13"/>
        <v/>
      </c>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row>
    <row r="228" spans="1:65" s="30" customFormat="1" ht="30" hidden="1" x14ac:dyDescent="0.25">
      <c r="A228" s="50" t="s">
        <v>32</v>
      </c>
      <c r="B228" s="31"/>
      <c r="C228" s="26"/>
      <c r="D228" s="32"/>
      <c r="E228" s="32"/>
      <c r="F228" s="32"/>
      <c r="G228" s="32"/>
      <c r="H228" s="32"/>
      <c r="I228" s="32">
        <v>50166.17</v>
      </c>
      <c r="J228" s="32">
        <v>50166.17</v>
      </c>
      <c r="K228" s="32">
        <f t="shared" si="21"/>
        <v>0</v>
      </c>
      <c r="L228" s="32"/>
      <c r="M228" s="32"/>
      <c r="N228" s="32">
        <f t="shared" si="22"/>
        <v>0</v>
      </c>
      <c r="O228" s="43">
        <v>42844</v>
      </c>
      <c r="P228" s="33" t="s">
        <v>233</v>
      </c>
      <c r="Q228" s="24"/>
      <c r="R228" s="24"/>
      <c r="S228" s="24"/>
      <c r="T228" s="24"/>
      <c r="U228" s="24"/>
      <c r="V228" s="24"/>
      <c r="W228" s="17" t="str">
        <f t="shared" si="13"/>
        <v/>
      </c>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row>
    <row r="229" spans="1:65" s="30" customFormat="1" ht="45" hidden="1" x14ac:dyDescent="0.25">
      <c r="A229" s="50" t="s">
        <v>32</v>
      </c>
      <c r="B229" s="31"/>
      <c r="C229" s="26"/>
      <c r="D229" s="32"/>
      <c r="E229" s="32"/>
      <c r="F229" s="32"/>
      <c r="G229" s="32"/>
      <c r="H229" s="32"/>
      <c r="I229" s="32">
        <v>54480.05</v>
      </c>
      <c r="J229" s="32">
        <v>54480.05</v>
      </c>
      <c r="K229" s="32">
        <f t="shared" si="21"/>
        <v>0</v>
      </c>
      <c r="L229" s="32"/>
      <c r="M229" s="32"/>
      <c r="N229" s="32">
        <f t="shared" si="22"/>
        <v>0</v>
      </c>
      <c r="O229" s="43">
        <v>42860</v>
      </c>
      <c r="P229" s="33" t="s">
        <v>234</v>
      </c>
      <c r="Q229" s="24"/>
      <c r="R229" s="24"/>
      <c r="S229" s="24"/>
      <c r="T229" s="24"/>
      <c r="U229" s="24"/>
      <c r="V229" s="24"/>
      <c r="W229" s="17" t="str">
        <f t="shared" si="13"/>
        <v/>
      </c>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row>
    <row r="230" spans="1:65" s="30" customFormat="1" ht="30" hidden="1" x14ac:dyDescent="0.25">
      <c r="A230" s="50" t="s">
        <v>32</v>
      </c>
      <c r="B230" s="31"/>
      <c r="C230" s="26"/>
      <c r="D230" s="32"/>
      <c r="E230" s="32"/>
      <c r="F230" s="32"/>
      <c r="G230" s="32"/>
      <c r="H230" s="32"/>
      <c r="I230" s="32">
        <v>39326.17</v>
      </c>
      <c r="J230" s="32">
        <v>39326.17</v>
      </c>
      <c r="K230" s="32">
        <f t="shared" si="21"/>
        <v>0</v>
      </c>
      <c r="L230" s="32"/>
      <c r="M230" s="32"/>
      <c r="N230" s="32">
        <f t="shared" si="22"/>
        <v>0</v>
      </c>
      <c r="O230" s="43">
        <v>42860</v>
      </c>
      <c r="P230" s="33" t="s">
        <v>235</v>
      </c>
      <c r="Q230" s="24"/>
      <c r="R230" s="24"/>
      <c r="S230" s="24"/>
      <c r="T230" s="24"/>
      <c r="U230" s="24"/>
      <c r="V230" s="24"/>
      <c r="W230" s="17" t="str">
        <f t="shared" si="13"/>
        <v/>
      </c>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row>
    <row r="231" spans="1:65" s="30" customFormat="1" ht="30" hidden="1" x14ac:dyDescent="0.25">
      <c r="A231" s="50" t="s">
        <v>32</v>
      </c>
      <c r="B231" s="31"/>
      <c r="C231" s="26"/>
      <c r="D231" s="32"/>
      <c r="E231" s="32"/>
      <c r="F231" s="32"/>
      <c r="G231" s="32"/>
      <c r="H231" s="32"/>
      <c r="I231" s="32">
        <v>30277.25</v>
      </c>
      <c r="J231" s="32">
        <v>30277.25</v>
      </c>
      <c r="K231" s="32">
        <f t="shared" si="21"/>
        <v>0</v>
      </c>
      <c r="L231" s="32"/>
      <c r="M231" s="32"/>
      <c r="N231" s="32">
        <f t="shared" si="22"/>
        <v>0</v>
      </c>
      <c r="O231" s="43">
        <v>42878</v>
      </c>
      <c r="P231" s="33" t="s">
        <v>236</v>
      </c>
      <c r="Q231" s="24"/>
      <c r="R231" s="24"/>
      <c r="S231" s="24"/>
      <c r="T231" s="24"/>
      <c r="U231" s="24"/>
      <c r="V231" s="24"/>
      <c r="W231" s="17" t="str">
        <f t="shared" si="13"/>
        <v/>
      </c>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row>
    <row r="232" spans="1:65" s="30" customFormat="1" ht="45" hidden="1" x14ac:dyDescent="0.25">
      <c r="A232" s="50" t="s">
        <v>32</v>
      </c>
      <c r="B232" s="31"/>
      <c r="C232" s="26"/>
      <c r="D232" s="32"/>
      <c r="E232" s="32"/>
      <c r="F232" s="32"/>
      <c r="G232" s="32"/>
      <c r="H232" s="32"/>
      <c r="I232" s="32">
        <v>26190</v>
      </c>
      <c r="J232" s="32">
        <v>26190</v>
      </c>
      <c r="K232" s="32">
        <f t="shared" si="21"/>
        <v>0</v>
      </c>
      <c r="L232" s="32"/>
      <c r="M232" s="32"/>
      <c r="N232" s="32">
        <f t="shared" si="22"/>
        <v>0</v>
      </c>
      <c r="O232" s="43">
        <v>42894</v>
      </c>
      <c r="P232" s="33" t="s">
        <v>237</v>
      </c>
      <c r="Q232" s="24"/>
      <c r="R232" s="24"/>
      <c r="S232" s="24"/>
      <c r="T232" s="24"/>
      <c r="U232" s="24"/>
      <c r="V232" s="24"/>
      <c r="W232" s="17" t="str">
        <f t="shared" si="13"/>
        <v/>
      </c>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row>
    <row r="233" spans="1:65" s="30" customFormat="1" ht="30" hidden="1" x14ac:dyDescent="0.25">
      <c r="A233" s="50" t="s">
        <v>32</v>
      </c>
      <c r="B233" s="31"/>
      <c r="C233" s="26"/>
      <c r="D233" s="32"/>
      <c r="E233" s="32"/>
      <c r="F233" s="32"/>
      <c r="G233" s="32"/>
      <c r="H233" s="32"/>
      <c r="I233" s="32">
        <v>85164.800000000003</v>
      </c>
      <c r="J233" s="32">
        <v>85164.800000000003</v>
      </c>
      <c r="K233" s="32">
        <f t="shared" si="21"/>
        <v>0</v>
      </c>
      <c r="L233" s="32"/>
      <c r="M233" s="32"/>
      <c r="N233" s="32">
        <f t="shared" si="22"/>
        <v>0</v>
      </c>
      <c r="O233" s="43">
        <v>42900</v>
      </c>
      <c r="P233" s="33" t="s">
        <v>336</v>
      </c>
      <c r="Q233" s="24"/>
      <c r="R233" s="24"/>
      <c r="S233" s="24"/>
      <c r="T233" s="24"/>
      <c r="U233" s="24"/>
      <c r="V233" s="24"/>
      <c r="W233" s="17" t="str">
        <f t="shared" si="13"/>
        <v/>
      </c>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row>
    <row r="234" spans="1:65" s="30" customFormat="1" hidden="1" x14ac:dyDescent="0.25">
      <c r="A234" s="50" t="s">
        <v>32</v>
      </c>
      <c r="B234" s="31"/>
      <c r="C234" s="26"/>
      <c r="D234" s="32"/>
      <c r="E234" s="32"/>
      <c r="F234" s="32"/>
      <c r="G234" s="32"/>
      <c r="H234" s="32"/>
      <c r="I234" s="32"/>
      <c r="J234" s="32"/>
      <c r="K234" s="32">
        <f t="shared" si="21"/>
        <v>0</v>
      </c>
      <c r="L234" s="32">
        <v>47878.22</v>
      </c>
      <c r="M234" s="32">
        <v>47878.22</v>
      </c>
      <c r="N234" s="32">
        <f t="shared" si="22"/>
        <v>0</v>
      </c>
      <c r="O234" s="43">
        <v>42926</v>
      </c>
      <c r="P234" s="33" t="s">
        <v>328</v>
      </c>
      <c r="Q234" s="24"/>
      <c r="R234" s="24"/>
      <c r="S234" s="24"/>
      <c r="T234" s="24"/>
      <c r="U234" s="24"/>
      <c r="V234" s="24"/>
      <c r="W234" s="17" t="str">
        <f t="shared" si="13"/>
        <v/>
      </c>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row>
    <row r="235" spans="1:65" s="30" customFormat="1" ht="45" hidden="1" x14ac:dyDescent="0.25">
      <c r="A235" s="50" t="s">
        <v>32</v>
      </c>
      <c r="B235" s="31"/>
      <c r="C235" s="26"/>
      <c r="D235" s="32"/>
      <c r="E235" s="32"/>
      <c r="F235" s="32"/>
      <c r="G235" s="32"/>
      <c r="H235" s="32"/>
      <c r="I235" s="32"/>
      <c r="J235" s="32"/>
      <c r="K235" s="32">
        <f t="shared" si="21"/>
        <v>0</v>
      </c>
      <c r="L235" s="32">
        <v>54480.05</v>
      </c>
      <c r="M235" s="32">
        <v>54480.05</v>
      </c>
      <c r="N235" s="32">
        <f t="shared" si="22"/>
        <v>0</v>
      </c>
      <c r="O235" s="43">
        <v>42926</v>
      </c>
      <c r="P235" s="33" t="s">
        <v>329</v>
      </c>
      <c r="Q235" s="24"/>
      <c r="R235" s="24"/>
      <c r="S235" s="24"/>
      <c r="T235" s="24"/>
      <c r="U235" s="24"/>
      <c r="V235" s="24"/>
      <c r="W235" s="17" t="str">
        <f t="shared" si="13"/>
        <v/>
      </c>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row>
    <row r="236" spans="1:65" s="30" customFormat="1" ht="30" hidden="1" x14ac:dyDescent="0.25">
      <c r="A236" s="50" t="s">
        <v>32</v>
      </c>
      <c r="B236" s="31"/>
      <c r="C236" s="26"/>
      <c r="D236" s="32"/>
      <c r="E236" s="32"/>
      <c r="F236" s="32"/>
      <c r="G236" s="32"/>
      <c r="H236" s="32"/>
      <c r="I236" s="32"/>
      <c r="J236" s="32"/>
      <c r="K236" s="32">
        <f t="shared" si="21"/>
        <v>0</v>
      </c>
      <c r="L236" s="32">
        <v>6790</v>
      </c>
      <c r="M236" s="32">
        <v>6790</v>
      </c>
      <c r="N236" s="32">
        <f t="shared" si="22"/>
        <v>0</v>
      </c>
      <c r="O236" s="43">
        <v>42963</v>
      </c>
      <c r="P236" s="33" t="s">
        <v>330</v>
      </c>
      <c r="Q236" s="24"/>
      <c r="R236" s="24"/>
      <c r="S236" s="24"/>
      <c r="T236" s="24"/>
      <c r="U236" s="24"/>
      <c r="V236" s="24"/>
      <c r="W236" s="17" t="str">
        <f t="shared" si="13"/>
        <v/>
      </c>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row>
    <row r="237" spans="1:65" s="30" customFormat="1" ht="30" hidden="1" x14ac:dyDescent="0.25">
      <c r="A237" s="50" t="s">
        <v>32</v>
      </c>
      <c r="B237" s="31"/>
      <c r="C237" s="26"/>
      <c r="D237" s="32"/>
      <c r="E237" s="32"/>
      <c r="F237" s="32"/>
      <c r="G237" s="32"/>
      <c r="H237" s="32"/>
      <c r="I237" s="32"/>
      <c r="J237" s="32"/>
      <c r="K237" s="32">
        <f t="shared" si="21"/>
        <v>0</v>
      </c>
      <c r="L237" s="32">
        <v>5370000</v>
      </c>
      <c r="M237" s="32">
        <v>5370000</v>
      </c>
      <c r="N237" s="32">
        <f t="shared" si="22"/>
        <v>0</v>
      </c>
      <c r="O237" s="43">
        <v>42969</v>
      </c>
      <c r="P237" s="33" t="s">
        <v>331</v>
      </c>
      <c r="Q237" s="24"/>
      <c r="R237" s="24"/>
      <c r="S237" s="24"/>
      <c r="T237" s="24"/>
      <c r="U237" s="24"/>
      <c r="V237" s="24"/>
      <c r="W237" s="17" t="str">
        <f t="shared" si="13"/>
        <v/>
      </c>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row>
    <row r="238" spans="1:65" s="30" customFormat="1" ht="30" hidden="1" x14ac:dyDescent="0.25">
      <c r="A238" s="50" t="s">
        <v>32</v>
      </c>
      <c r="B238" s="31"/>
      <c r="C238" s="26"/>
      <c r="D238" s="32"/>
      <c r="E238" s="32"/>
      <c r="F238" s="32"/>
      <c r="G238" s="32"/>
      <c r="H238" s="32"/>
      <c r="I238" s="32"/>
      <c r="J238" s="32"/>
      <c r="K238" s="32">
        <f t="shared" si="21"/>
        <v>0</v>
      </c>
      <c r="L238" s="32">
        <v>19400</v>
      </c>
      <c r="M238" s="32">
        <v>19400</v>
      </c>
      <c r="N238" s="32">
        <f t="shared" si="22"/>
        <v>0</v>
      </c>
      <c r="O238" s="43">
        <v>42972</v>
      </c>
      <c r="P238" s="33" t="s">
        <v>332</v>
      </c>
      <c r="Q238" s="24"/>
      <c r="R238" s="24"/>
      <c r="S238" s="24"/>
      <c r="T238" s="24"/>
      <c r="U238" s="24"/>
      <c r="V238" s="24"/>
      <c r="W238" s="17" t="str">
        <f t="shared" si="13"/>
        <v/>
      </c>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row>
    <row r="239" spans="1:65" s="30" customFormat="1" ht="30" hidden="1" x14ac:dyDescent="0.25">
      <c r="A239" s="50" t="s">
        <v>32</v>
      </c>
      <c r="B239" s="31"/>
      <c r="C239" s="26"/>
      <c r="D239" s="32"/>
      <c r="E239" s="32"/>
      <c r="F239" s="32"/>
      <c r="G239" s="32"/>
      <c r="H239" s="32"/>
      <c r="I239" s="32"/>
      <c r="J239" s="32"/>
      <c r="K239" s="32">
        <f t="shared" si="21"/>
        <v>0</v>
      </c>
      <c r="L239" s="32">
        <v>54480</v>
      </c>
      <c r="M239" s="32">
        <v>54480</v>
      </c>
      <c r="N239" s="32">
        <f t="shared" si="22"/>
        <v>0</v>
      </c>
      <c r="O239" s="43">
        <v>42996</v>
      </c>
      <c r="P239" s="33" t="s">
        <v>333</v>
      </c>
      <c r="Q239" s="24"/>
      <c r="R239" s="24"/>
      <c r="S239" s="24"/>
      <c r="T239" s="24"/>
      <c r="U239" s="24"/>
      <c r="V239" s="24"/>
      <c r="W239" s="17" t="str">
        <f t="shared" si="13"/>
        <v/>
      </c>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row>
    <row r="240" spans="1:65" s="30" customFormat="1" ht="30" hidden="1" x14ac:dyDescent="0.25">
      <c r="A240" s="50" t="s">
        <v>32</v>
      </c>
      <c r="B240" s="31"/>
      <c r="C240" s="26"/>
      <c r="D240" s="32"/>
      <c r="E240" s="32"/>
      <c r="F240" s="32"/>
      <c r="G240" s="32"/>
      <c r="H240" s="32"/>
      <c r="I240" s="32"/>
      <c r="J240" s="32"/>
      <c r="K240" s="32">
        <f t="shared" si="21"/>
        <v>0</v>
      </c>
      <c r="L240" s="32">
        <v>6790</v>
      </c>
      <c r="M240" s="32">
        <v>6790</v>
      </c>
      <c r="N240" s="32">
        <f t="shared" si="22"/>
        <v>0</v>
      </c>
      <c r="O240" s="43">
        <v>42998</v>
      </c>
      <c r="P240" s="33" t="s">
        <v>334</v>
      </c>
      <c r="Q240" s="24"/>
      <c r="R240" s="24"/>
      <c r="S240" s="24"/>
      <c r="T240" s="24"/>
      <c r="U240" s="24"/>
      <c r="V240" s="24"/>
      <c r="W240" s="17" t="str">
        <f t="shared" si="13"/>
        <v/>
      </c>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row>
    <row r="241" spans="1:65" s="30" customFormat="1" ht="30" hidden="1" x14ac:dyDescent="0.25">
      <c r="A241" s="50" t="s">
        <v>32</v>
      </c>
      <c r="B241" s="31"/>
      <c r="C241" s="26"/>
      <c r="D241" s="32"/>
      <c r="E241" s="32"/>
      <c r="F241" s="32"/>
      <c r="G241" s="32"/>
      <c r="H241" s="32"/>
      <c r="I241" s="32"/>
      <c r="J241" s="32"/>
      <c r="K241" s="32">
        <f t="shared" si="21"/>
        <v>0</v>
      </c>
      <c r="L241" s="32">
        <v>34146.42</v>
      </c>
      <c r="M241" s="32">
        <v>34146.42</v>
      </c>
      <c r="N241" s="32">
        <f t="shared" si="22"/>
        <v>0</v>
      </c>
      <c r="O241" s="43">
        <v>43004</v>
      </c>
      <c r="P241" s="33" t="s">
        <v>335</v>
      </c>
      <c r="Q241" s="24"/>
      <c r="R241" s="24"/>
      <c r="S241" s="24"/>
      <c r="T241" s="24"/>
      <c r="U241" s="24"/>
      <c r="V241" s="24"/>
      <c r="W241" s="17" t="str">
        <f t="shared" si="13"/>
        <v/>
      </c>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row>
    <row r="242" spans="1:65" s="30" customFormat="1" hidden="1" x14ac:dyDescent="0.25">
      <c r="A242" s="28"/>
      <c r="B242" s="28"/>
      <c r="C242" s="26"/>
      <c r="D242" s="32"/>
      <c r="E242" s="32"/>
      <c r="F242" s="32"/>
      <c r="G242" s="32"/>
      <c r="H242" s="32"/>
      <c r="I242" s="32"/>
      <c r="J242" s="32"/>
      <c r="K242" s="32"/>
      <c r="L242" s="32"/>
      <c r="M242" s="32"/>
      <c r="N242" s="32">
        <f t="shared" si="22"/>
        <v>0</v>
      </c>
      <c r="O242" s="43"/>
      <c r="P242" s="28"/>
      <c r="Q242" s="28"/>
      <c r="R242" s="28"/>
      <c r="S242" s="29"/>
      <c r="T242" s="28"/>
      <c r="U242" s="28"/>
      <c r="V242" s="29"/>
      <c r="W242" s="17" t="str">
        <f t="shared" si="13"/>
        <v/>
      </c>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row>
    <row r="243" spans="1:65" s="27" customFormat="1" hidden="1" x14ac:dyDescent="0.25">
      <c r="A243" s="34" t="s">
        <v>164</v>
      </c>
      <c r="B243" s="34"/>
      <c r="C243" s="34"/>
      <c r="D243" s="35">
        <v>0</v>
      </c>
      <c r="E243" s="35">
        <f t="shared" ref="E243:K243" si="23">SUM(E215:E242)</f>
        <v>0</v>
      </c>
      <c r="F243" s="35">
        <f t="shared" si="23"/>
        <v>993124.02</v>
      </c>
      <c r="G243" s="35">
        <f t="shared" si="23"/>
        <v>993124.02</v>
      </c>
      <c r="H243" s="35">
        <f t="shared" si="23"/>
        <v>0</v>
      </c>
      <c r="I243" s="35">
        <f t="shared" si="23"/>
        <v>3005794.4399999995</v>
      </c>
      <c r="J243" s="35">
        <f t="shared" si="23"/>
        <v>3005794.4399999995</v>
      </c>
      <c r="K243" s="35">
        <f t="shared" si="23"/>
        <v>0</v>
      </c>
      <c r="L243" s="35">
        <f t="shared" ref="L243:N243" si="24">SUM(L215:L242)</f>
        <v>5593964.6899999995</v>
      </c>
      <c r="M243" s="35">
        <f>SUM(M215:M242)</f>
        <v>5593964.6899999995</v>
      </c>
      <c r="N243" s="35">
        <f t="shared" si="24"/>
        <v>0</v>
      </c>
      <c r="O243" s="44"/>
      <c r="P243" s="34"/>
      <c r="Q243" s="35">
        <f t="shared" ref="Q243:V243" si="25">SUM(Q215:Q242)</f>
        <v>0</v>
      </c>
      <c r="R243" s="35">
        <f t="shared" si="25"/>
        <v>0</v>
      </c>
      <c r="S243" s="35">
        <f t="shared" si="25"/>
        <v>0</v>
      </c>
      <c r="T243" s="35">
        <f t="shared" si="25"/>
        <v>0</v>
      </c>
      <c r="U243" s="35">
        <f t="shared" si="25"/>
        <v>0</v>
      </c>
      <c r="V243" s="35">
        <f t="shared" si="25"/>
        <v>0</v>
      </c>
      <c r="W243" s="17" t="str">
        <f t="shared" si="13"/>
        <v/>
      </c>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c r="AY243" s="18"/>
      <c r="AZ243" s="18"/>
      <c r="BA243" s="18"/>
      <c r="BB243" s="18"/>
      <c r="BC243" s="18"/>
      <c r="BD243" s="18"/>
      <c r="BE243" s="18"/>
      <c r="BF243" s="18"/>
      <c r="BG243" s="18"/>
      <c r="BH243" s="18"/>
      <c r="BI243" s="18"/>
      <c r="BJ243" s="18"/>
      <c r="BK243" s="18"/>
      <c r="BL243" s="18"/>
      <c r="BM243" s="18"/>
    </row>
    <row r="244" spans="1:65" s="30" customFormat="1" hidden="1" x14ac:dyDescent="0.25">
      <c r="A244" s="22" t="s">
        <v>238</v>
      </c>
      <c r="B244" s="28"/>
      <c r="C244" s="28"/>
      <c r="D244" s="29"/>
      <c r="E244" s="29"/>
      <c r="F244" s="29"/>
      <c r="G244" s="29"/>
      <c r="H244" s="29"/>
      <c r="I244" s="29"/>
      <c r="J244" s="29"/>
      <c r="K244" s="29"/>
      <c r="L244" s="29"/>
      <c r="M244" s="29"/>
      <c r="N244" s="29"/>
      <c r="O244" s="42"/>
      <c r="P244" s="28"/>
      <c r="Q244" s="28"/>
      <c r="R244" s="28"/>
      <c r="S244" s="29"/>
      <c r="T244" s="28"/>
      <c r="U244" s="28"/>
      <c r="V244" s="29"/>
      <c r="W244" s="17" t="str">
        <f t="shared" si="13"/>
        <v/>
      </c>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row>
    <row r="245" spans="1:65" s="30" customFormat="1" ht="45" hidden="1" x14ac:dyDescent="0.25">
      <c r="A245" s="50" t="s">
        <v>32</v>
      </c>
      <c r="B245" s="31"/>
      <c r="C245" s="26"/>
      <c r="D245" s="32"/>
      <c r="E245" s="32"/>
      <c r="F245" s="32"/>
      <c r="G245" s="32"/>
      <c r="H245" s="32"/>
      <c r="I245" s="32">
        <v>44276</v>
      </c>
      <c r="J245" s="32">
        <v>44276</v>
      </c>
      <c r="K245" s="32">
        <f t="shared" ref="K245:K252" si="26">H245+I245-J245</f>
        <v>0</v>
      </c>
      <c r="L245" s="32"/>
      <c r="M245" s="32"/>
      <c r="N245" s="32">
        <f t="shared" ref="N245:N247" si="27">K245+L245-M245</f>
        <v>0</v>
      </c>
      <c r="O245" s="43">
        <v>42881</v>
      </c>
      <c r="P245" s="33" t="s">
        <v>242</v>
      </c>
      <c r="Q245" s="24"/>
      <c r="R245" s="24"/>
      <c r="S245" s="24"/>
      <c r="T245" s="24"/>
      <c r="U245" s="24"/>
      <c r="V245" s="24"/>
      <c r="W245" s="17" t="str">
        <f t="shared" si="13"/>
        <v/>
      </c>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row>
    <row r="246" spans="1:65" s="30" customFormat="1" ht="60" hidden="1" x14ac:dyDescent="0.25">
      <c r="A246" s="50" t="s">
        <v>240</v>
      </c>
      <c r="B246" s="31"/>
      <c r="C246" s="26"/>
      <c r="D246" s="32"/>
      <c r="E246" s="32"/>
      <c r="F246" s="32"/>
      <c r="G246" s="32"/>
      <c r="H246" s="32"/>
      <c r="I246" s="32">
        <v>14900</v>
      </c>
      <c r="J246" s="32">
        <v>14900</v>
      </c>
      <c r="K246" s="32">
        <f t="shared" si="26"/>
        <v>0</v>
      </c>
      <c r="L246" s="32"/>
      <c r="M246" s="32"/>
      <c r="N246" s="32">
        <f t="shared" si="27"/>
        <v>0</v>
      </c>
      <c r="O246" s="43">
        <v>42881</v>
      </c>
      <c r="P246" s="33" t="s">
        <v>243</v>
      </c>
      <c r="Q246" s="24"/>
      <c r="R246" s="24"/>
      <c r="S246" s="24"/>
      <c r="T246" s="24"/>
      <c r="U246" s="24"/>
      <c r="V246" s="24"/>
      <c r="W246" s="17" t="str">
        <f t="shared" si="13"/>
        <v/>
      </c>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row>
    <row r="247" spans="1:65" s="30" customFormat="1" ht="45" hidden="1" x14ac:dyDescent="0.25">
      <c r="A247" s="50" t="s">
        <v>241</v>
      </c>
      <c r="B247" s="31"/>
      <c r="C247" s="26"/>
      <c r="D247" s="32"/>
      <c r="E247" s="32"/>
      <c r="F247" s="32"/>
      <c r="G247" s="32"/>
      <c r="H247" s="32"/>
      <c r="I247" s="32">
        <v>39160</v>
      </c>
      <c r="J247" s="32">
        <v>39160</v>
      </c>
      <c r="K247" s="32">
        <f t="shared" si="26"/>
        <v>0</v>
      </c>
      <c r="L247" s="32"/>
      <c r="M247" s="32"/>
      <c r="N247" s="32">
        <f t="shared" si="27"/>
        <v>0</v>
      </c>
      <c r="O247" s="43">
        <v>42880</v>
      </c>
      <c r="P247" s="33" t="s">
        <v>244</v>
      </c>
      <c r="Q247" s="24"/>
      <c r="R247" s="24"/>
      <c r="S247" s="24"/>
      <c r="T247" s="24"/>
      <c r="U247" s="24"/>
      <c r="V247" s="24"/>
      <c r="W247" s="17" t="str">
        <f t="shared" si="13"/>
        <v/>
      </c>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row>
    <row r="248" spans="1:65" s="30" customFormat="1" ht="30" hidden="1" x14ac:dyDescent="0.25">
      <c r="A248" s="50" t="s">
        <v>32</v>
      </c>
      <c r="B248" s="31"/>
      <c r="C248" s="26"/>
      <c r="D248" s="32"/>
      <c r="E248" s="32"/>
      <c r="F248" s="32"/>
      <c r="G248" s="32"/>
      <c r="H248" s="32"/>
      <c r="I248" s="32"/>
      <c r="J248" s="32"/>
      <c r="K248" s="32">
        <f t="shared" si="26"/>
        <v>0</v>
      </c>
      <c r="L248" s="32">
        <v>11550</v>
      </c>
      <c r="M248" s="32">
        <v>11550</v>
      </c>
      <c r="N248" s="32">
        <f>K248+L248-M248</f>
        <v>0</v>
      </c>
      <c r="O248" s="43">
        <v>42940</v>
      </c>
      <c r="P248" s="33" t="s">
        <v>337</v>
      </c>
      <c r="Q248" s="24"/>
      <c r="R248" s="24"/>
      <c r="S248" s="24"/>
      <c r="T248" s="24"/>
      <c r="U248" s="24"/>
      <c r="V248" s="24"/>
      <c r="W248" s="17" t="str">
        <f t="shared" si="13"/>
        <v/>
      </c>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row>
    <row r="249" spans="1:65" s="30" customFormat="1" ht="30" hidden="1" x14ac:dyDescent="0.25">
      <c r="A249" s="50" t="s">
        <v>32</v>
      </c>
      <c r="B249" s="31"/>
      <c r="C249" s="26"/>
      <c r="D249" s="32"/>
      <c r="E249" s="32"/>
      <c r="F249" s="32"/>
      <c r="G249" s="32"/>
      <c r="H249" s="32"/>
      <c r="I249" s="32"/>
      <c r="J249" s="32"/>
      <c r="K249" s="32">
        <f t="shared" si="26"/>
        <v>0</v>
      </c>
      <c r="L249" s="32">
        <v>42486</v>
      </c>
      <c r="M249" s="32">
        <v>42486</v>
      </c>
      <c r="N249" s="32">
        <f t="shared" ref="N249:N252" si="28">K249+L249-M249</f>
        <v>0</v>
      </c>
      <c r="O249" s="43">
        <v>42963</v>
      </c>
      <c r="P249" s="33" t="s">
        <v>338</v>
      </c>
      <c r="Q249" s="24"/>
      <c r="R249" s="24"/>
      <c r="S249" s="24"/>
      <c r="T249" s="24"/>
      <c r="U249" s="24"/>
      <c r="V249" s="24"/>
      <c r="W249" s="17" t="str">
        <f t="shared" si="13"/>
        <v/>
      </c>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row>
    <row r="250" spans="1:65" s="30" customFormat="1" ht="30" hidden="1" x14ac:dyDescent="0.25">
      <c r="A250" s="50" t="s">
        <v>32</v>
      </c>
      <c r="B250" s="31"/>
      <c r="C250" s="26"/>
      <c r="D250" s="32"/>
      <c r="E250" s="32"/>
      <c r="F250" s="32"/>
      <c r="G250" s="32"/>
      <c r="H250" s="32"/>
      <c r="I250" s="32"/>
      <c r="J250" s="32"/>
      <c r="K250" s="32">
        <f t="shared" si="26"/>
        <v>0</v>
      </c>
      <c r="L250" s="32">
        <v>27451</v>
      </c>
      <c r="M250" s="32">
        <v>27451</v>
      </c>
      <c r="N250" s="32">
        <f t="shared" si="28"/>
        <v>0</v>
      </c>
      <c r="O250" s="43">
        <v>42972</v>
      </c>
      <c r="P250" s="33" t="s">
        <v>338</v>
      </c>
      <c r="Q250" s="24"/>
      <c r="R250" s="24"/>
      <c r="S250" s="24"/>
      <c r="T250" s="24"/>
      <c r="U250" s="24"/>
      <c r="V250" s="24"/>
      <c r="W250" s="17" t="str">
        <f t="shared" si="13"/>
        <v/>
      </c>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row>
    <row r="251" spans="1:65" s="30" customFormat="1" ht="30" hidden="1" x14ac:dyDescent="0.25">
      <c r="A251" s="50" t="s">
        <v>32</v>
      </c>
      <c r="B251" s="31"/>
      <c r="C251" s="26"/>
      <c r="D251" s="32"/>
      <c r="E251" s="32"/>
      <c r="F251" s="32"/>
      <c r="G251" s="32"/>
      <c r="H251" s="32"/>
      <c r="I251" s="32"/>
      <c r="J251" s="32"/>
      <c r="K251" s="32">
        <f t="shared" si="26"/>
        <v>0</v>
      </c>
      <c r="L251" s="32">
        <v>24735</v>
      </c>
      <c r="M251" s="32">
        <v>24735</v>
      </c>
      <c r="N251" s="32">
        <f t="shared" si="28"/>
        <v>0</v>
      </c>
      <c r="O251" s="43">
        <v>42986</v>
      </c>
      <c r="P251" s="33" t="s">
        <v>339</v>
      </c>
      <c r="Q251" s="24"/>
      <c r="R251" s="24"/>
      <c r="S251" s="24"/>
      <c r="T251" s="24"/>
      <c r="U251" s="24"/>
      <c r="V251" s="24"/>
      <c r="W251" s="17" t="str">
        <f t="shared" si="13"/>
        <v/>
      </c>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row>
    <row r="252" spans="1:65" s="30" customFormat="1" ht="30" hidden="1" x14ac:dyDescent="0.25">
      <c r="A252" s="50" t="s">
        <v>32</v>
      </c>
      <c r="B252" s="31"/>
      <c r="C252" s="26"/>
      <c r="D252" s="32"/>
      <c r="E252" s="32"/>
      <c r="F252" s="32"/>
      <c r="G252" s="32"/>
      <c r="H252" s="32"/>
      <c r="I252" s="32"/>
      <c r="J252" s="32"/>
      <c r="K252" s="32">
        <f t="shared" si="26"/>
        <v>0</v>
      </c>
      <c r="L252" s="32">
        <v>26772</v>
      </c>
      <c r="M252" s="32">
        <v>26772</v>
      </c>
      <c r="N252" s="32">
        <f t="shared" si="28"/>
        <v>0</v>
      </c>
      <c r="O252" s="43">
        <v>43004</v>
      </c>
      <c r="P252" s="33" t="s">
        <v>340</v>
      </c>
      <c r="Q252" s="24"/>
      <c r="R252" s="24"/>
      <c r="S252" s="24"/>
      <c r="T252" s="24"/>
      <c r="U252" s="24"/>
      <c r="V252" s="24"/>
      <c r="W252" s="17" t="str">
        <f t="shared" si="13"/>
        <v/>
      </c>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row>
    <row r="253" spans="1:65" s="30" customFormat="1" hidden="1" x14ac:dyDescent="0.25">
      <c r="A253" s="28"/>
      <c r="B253" s="28"/>
      <c r="C253" s="26"/>
      <c r="D253" s="32"/>
      <c r="E253" s="32"/>
      <c r="F253" s="32"/>
      <c r="G253" s="32"/>
      <c r="H253" s="32"/>
      <c r="I253" s="32"/>
      <c r="J253" s="32"/>
      <c r="K253" s="32"/>
      <c r="L253" s="32"/>
      <c r="M253" s="32"/>
      <c r="N253" s="32"/>
      <c r="O253" s="43"/>
      <c r="P253" s="28"/>
      <c r="Q253" s="28"/>
      <c r="R253" s="28"/>
      <c r="S253" s="29"/>
      <c r="T253" s="28"/>
      <c r="U253" s="28"/>
      <c r="V253" s="29"/>
      <c r="W253" s="17" t="str">
        <f t="shared" si="13"/>
        <v/>
      </c>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row>
    <row r="254" spans="1:65" s="27" customFormat="1" hidden="1" x14ac:dyDescent="0.25">
      <c r="A254" s="51" t="s">
        <v>239</v>
      </c>
      <c r="B254" s="34"/>
      <c r="C254" s="34"/>
      <c r="D254" s="35">
        <v>0</v>
      </c>
      <c r="E254" s="35">
        <f>SUM(E223:E253)</f>
        <v>0</v>
      </c>
      <c r="F254" s="35">
        <f>SUM(F223:F253)</f>
        <v>1413964.02</v>
      </c>
      <c r="G254" s="35">
        <f>SUM(G223:G253)</f>
        <v>1413964.02</v>
      </c>
      <c r="H254" s="35">
        <f>SUM(H244:H253)</f>
        <v>0</v>
      </c>
      <c r="I254" s="35">
        <f t="shared" ref="I254:N254" si="29">SUM(I244:I253)</f>
        <v>98336</v>
      </c>
      <c r="J254" s="35">
        <f t="shared" si="29"/>
        <v>98336</v>
      </c>
      <c r="K254" s="35">
        <f t="shared" si="29"/>
        <v>0</v>
      </c>
      <c r="L254" s="35">
        <f t="shared" si="29"/>
        <v>132994</v>
      </c>
      <c r="M254" s="35">
        <f t="shared" si="29"/>
        <v>132994</v>
      </c>
      <c r="N254" s="35">
        <f t="shared" si="29"/>
        <v>0</v>
      </c>
      <c r="O254" s="44"/>
      <c r="P254" s="34"/>
      <c r="Q254" s="35">
        <f t="shared" ref="Q254:V254" si="30">SUM(Q244:Q253)</f>
        <v>0</v>
      </c>
      <c r="R254" s="35">
        <f t="shared" si="30"/>
        <v>0</v>
      </c>
      <c r="S254" s="35">
        <f t="shared" si="30"/>
        <v>0</v>
      </c>
      <c r="T254" s="35">
        <f t="shared" si="30"/>
        <v>0</v>
      </c>
      <c r="U254" s="35">
        <f t="shared" si="30"/>
        <v>0</v>
      </c>
      <c r="V254" s="35">
        <f t="shared" si="30"/>
        <v>0</v>
      </c>
      <c r="W254" s="17" t="str">
        <f t="shared" si="13"/>
        <v/>
      </c>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8"/>
      <c r="BD254" s="18"/>
      <c r="BE254" s="18"/>
      <c r="BF254" s="18"/>
      <c r="BG254" s="18"/>
      <c r="BH254" s="18"/>
      <c r="BI254" s="18"/>
      <c r="BJ254" s="18"/>
      <c r="BK254" s="18"/>
      <c r="BL254" s="18"/>
      <c r="BM254" s="18"/>
    </row>
    <row r="255" spans="1:65" s="30" customFormat="1" x14ac:dyDescent="0.25">
      <c r="A255" s="49" t="s">
        <v>245</v>
      </c>
      <c r="B255" s="28"/>
      <c r="C255" s="28"/>
      <c r="D255" s="29"/>
      <c r="E255" s="29"/>
      <c r="F255" s="29"/>
      <c r="G255" s="29"/>
      <c r="H255" s="29"/>
      <c r="I255" s="29"/>
      <c r="J255" s="29"/>
      <c r="K255" s="29"/>
      <c r="L255" s="29"/>
      <c r="M255" s="29"/>
      <c r="N255" s="29"/>
      <c r="O255" s="42"/>
      <c r="P255" s="28"/>
      <c r="Q255" s="28"/>
      <c r="R255" s="28"/>
      <c r="S255" s="29"/>
      <c r="T255" s="28"/>
      <c r="U255" s="28"/>
      <c r="V255" s="29"/>
      <c r="W255" s="17">
        <v>1</v>
      </c>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row>
    <row r="256" spans="1:65" s="30" customFormat="1" ht="30" hidden="1" x14ac:dyDescent="0.25">
      <c r="A256" s="50" t="s">
        <v>32</v>
      </c>
      <c r="B256" s="31"/>
      <c r="C256" s="26"/>
      <c r="D256" s="32"/>
      <c r="E256" s="32"/>
      <c r="F256" s="32"/>
      <c r="G256" s="32"/>
      <c r="H256" s="32"/>
      <c r="I256" s="32">
        <v>8750</v>
      </c>
      <c r="J256" s="32">
        <v>8750</v>
      </c>
      <c r="K256" s="32">
        <f t="shared" ref="K256:K259" si="31">H256+I256-J256</f>
        <v>0</v>
      </c>
      <c r="L256" s="32"/>
      <c r="M256" s="32"/>
      <c r="N256" s="32">
        <f t="shared" ref="N256:N259" si="32">K256+L256-M256</f>
        <v>0</v>
      </c>
      <c r="O256" s="43">
        <v>42894</v>
      </c>
      <c r="P256" s="33" t="s">
        <v>246</v>
      </c>
      <c r="Q256" s="24"/>
      <c r="R256" s="24"/>
      <c r="S256" s="24"/>
      <c r="T256" s="24"/>
      <c r="U256" s="24"/>
      <c r="V256" s="24"/>
      <c r="W256" s="17" t="str">
        <f t="shared" si="13"/>
        <v/>
      </c>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row>
    <row r="257" spans="1:65" s="30" customFormat="1" ht="45" hidden="1" x14ac:dyDescent="0.25">
      <c r="A257" s="50" t="s">
        <v>32</v>
      </c>
      <c r="B257" s="31"/>
      <c r="C257" s="26"/>
      <c r="D257" s="32"/>
      <c r="E257" s="32"/>
      <c r="F257" s="32"/>
      <c r="G257" s="32"/>
      <c r="H257" s="32"/>
      <c r="I257" s="32">
        <v>27300</v>
      </c>
      <c r="J257" s="32">
        <v>27300</v>
      </c>
      <c r="K257" s="32">
        <f t="shared" si="31"/>
        <v>0</v>
      </c>
      <c r="L257" s="32"/>
      <c r="M257" s="32"/>
      <c r="N257" s="32">
        <f t="shared" si="32"/>
        <v>0</v>
      </c>
      <c r="O257" s="43">
        <v>42907</v>
      </c>
      <c r="P257" s="33" t="s">
        <v>247</v>
      </c>
      <c r="Q257" s="24"/>
      <c r="R257" s="24"/>
      <c r="S257" s="24"/>
      <c r="T257" s="24"/>
      <c r="U257" s="24"/>
      <c r="V257" s="24"/>
      <c r="W257" s="17" t="str">
        <f t="shared" si="13"/>
        <v/>
      </c>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row>
    <row r="258" spans="1:65" s="30" customFormat="1" ht="60" hidden="1" x14ac:dyDescent="0.25">
      <c r="A258" s="50" t="s">
        <v>32</v>
      </c>
      <c r="B258" s="31"/>
      <c r="C258" s="26"/>
      <c r="D258" s="32"/>
      <c r="E258" s="32"/>
      <c r="F258" s="32"/>
      <c r="G258" s="32"/>
      <c r="H258" s="32"/>
      <c r="I258" s="32"/>
      <c r="J258" s="32"/>
      <c r="K258" s="32">
        <f t="shared" si="31"/>
        <v>0</v>
      </c>
      <c r="L258" s="32">
        <v>25600</v>
      </c>
      <c r="M258" s="32">
        <v>25600</v>
      </c>
      <c r="N258" s="32">
        <f t="shared" si="32"/>
        <v>0</v>
      </c>
      <c r="O258" s="43">
        <v>42920</v>
      </c>
      <c r="P258" s="33" t="s">
        <v>341</v>
      </c>
      <c r="Q258" s="24"/>
      <c r="R258" s="24"/>
      <c r="S258" s="24"/>
      <c r="T258" s="24"/>
      <c r="U258" s="24"/>
      <c r="V258" s="24"/>
      <c r="W258" s="17" t="str">
        <f t="shared" si="13"/>
        <v/>
      </c>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row>
    <row r="259" spans="1:65" s="30" customFormat="1" ht="30" x14ac:dyDescent="0.25">
      <c r="A259" s="50" t="s">
        <v>32</v>
      </c>
      <c r="B259" s="31"/>
      <c r="C259" s="26"/>
      <c r="D259" s="32"/>
      <c r="E259" s="32"/>
      <c r="F259" s="32"/>
      <c r="G259" s="32"/>
      <c r="H259" s="32"/>
      <c r="I259" s="32"/>
      <c r="J259" s="32"/>
      <c r="K259" s="32">
        <f t="shared" si="31"/>
        <v>0</v>
      </c>
      <c r="L259" s="32">
        <v>26565</v>
      </c>
      <c r="M259" s="32">
        <v>0</v>
      </c>
      <c r="N259" s="32">
        <f t="shared" si="32"/>
        <v>26565</v>
      </c>
      <c r="O259" s="43">
        <v>43006</v>
      </c>
      <c r="P259" s="33" t="s">
        <v>342</v>
      </c>
      <c r="Q259" s="24">
        <f>N259</f>
        <v>26565</v>
      </c>
      <c r="R259" s="24"/>
      <c r="S259" s="24"/>
      <c r="T259" s="24"/>
      <c r="U259" s="24"/>
      <c r="V259" s="24"/>
      <c r="W259" s="17">
        <f t="shared" si="13"/>
        <v>1</v>
      </c>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row>
    <row r="260" spans="1:65" s="30" customFormat="1" hidden="1" x14ac:dyDescent="0.25">
      <c r="A260" s="28"/>
      <c r="B260" s="28"/>
      <c r="C260" s="26"/>
      <c r="D260" s="32"/>
      <c r="E260" s="32"/>
      <c r="F260" s="32"/>
      <c r="G260" s="32"/>
      <c r="H260" s="32"/>
      <c r="I260" s="32"/>
      <c r="J260" s="32"/>
      <c r="K260" s="32"/>
      <c r="L260" s="32"/>
      <c r="M260" s="32"/>
      <c r="N260" s="32"/>
      <c r="O260" s="43"/>
      <c r="P260" s="28"/>
      <c r="Q260" s="28"/>
      <c r="R260" s="28"/>
      <c r="S260" s="29"/>
      <c r="T260" s="28"/>
      <c r="U260" s="28"/>
      <c r="V260" s="29"/>
      <c r="W260" s="17" t="str">
        <f t="shared" si="13"/>
        <v/>
      </c>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row>
    <row r="261" spans="1:65" s="27" customFormat="1" x14ac:dyDescent="0.25">
      <c r="A261" s="51" t="s">
        <v>248</v>
      </c>
      <c r="B261" s="34"/>
      <c r="C261" s="34"/>
      <c r="D261" s="35">
        <v>0</v>
      </c>
      <c r="E261" s="35">
        <f>SUM(E229:E260)</f>
        <v>0</v>
      </c>
      <c r="F261" s="35">
        <f>SUM(F229:F260)</f>
        <v>2407088.04</v>
      </c>
      <c r="G261" s="35">
        <f>SUM(G229:G260)</f>
        <v>2407088.04</v>
      </c>
      <c r="H261" s="35">
        <f t="shared" ref="H261:N261" si="33">SUM(H255:H260)</f>
        <v>0</v>
      </c>
      <c r="I261" s="35">
        <f t="shared" si="33"/>
        <v>36050</v>
      </c>
      <c r="J261" s="35">
        <f t="shared" si="33"/>
        <v>36050</v>
      </c>
      <c r="K261" s="35">
        <f t="shared" si="33"/>
        <v>0</v>
      </c>
      <c r="L261" s="35">
        <f t="shared" si="33"/>
        <v>52165</v>
      </c>
      <c r="M261" s="35">
        <f t="shared" si="33"/>
        <v>25600</v>
      </c>
      <c r="N261" s="35">
        <f t="shared" si="33"/>
        <v>26565</v>
      </c>
      <c r="O261" s="44"/>
      <c r="P261" s="34"/>
      <c r="Q261" s="35">
        <f t="shared" ref="Q261:V261" si="34">SUM(Q255:Q260)</f>
        <v>26565</v>
      </c>
      <c r="R261" s="35">
        <f t="shared" si="34"/>
        <v>0</v>
      </c>
      <c r="S261" s="35">
        <f t="shared" si="34"/>
        <v>0</v>
      </c>
      <c r="T261" s="35">
        <f t="shared" si="34"/>
        <v>0</v>
      </c>
      <c r="U261" s="35">
        <f t="shared" si="34"/>
        <v>0</v>
      </c>
      <c r="V261" s="35">
        <f t="shared" si="34"/>
        <v>0</v>
      </c>
      <c r="W261" s="17">
        <f t="shared" si="13"/>
        <v>1</v>
      </c>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8"/>
      <c r="BD261" s="18"/>
      <c r="BE261" s="18"/>
      <c r="BF261" s="18"/>
      <c r="BG261" s="18"/>
      <c r="BH261" s="18"/>
      <c r="BI261" s="18"/>
      <c r="BJ261" s="18"/>
      <c r="BK261" s="18"/>
      <c r="BL261" s="18"/>
      <c r="BM261" s="18"/>
    </row>
    <row r="262" spans="1:65" s="30" customFormat="1" hidden="1" x14ac:dyDescent="0.25">
      <c r="A262" s="28"/>
      <c r="B262" s="28"/>
      <c r="C262" s="26"/>
      <c r="D262" s="32"/>
      <c r="E262" s="32"/>
      <c r="F262" s="32"/>
      <c r="G262" s="32"/>
      <c r="H262" s="32"/>
      <c r="I262" s="32"/>
      <c r="J262" s="32"/>
      <c r="K262" s="32"/>
      <c r="L262" s="32"/>
      <c r="M262" s="32"/>
      <c r="N262" s="32"/>
      <c r="O262" s="43"/>
      <c r="P262" s="28"/>
      <c r="Q262" s="28"/>
      <c r="R262" s="28"/>
      <c r="S262" s="29"/>
      <c r="T262" s="28"/>
      <c r="U262" s="28"/>
      <c r="V262" s="29"/>
      <c r="W262" s="17" t="str">
        <f t="shared" si="13"/>
        <v/>
      </c>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row>
    <row r="263" spans="1:65" s="37" customFormat="1" ht="27" customHeight="1" thickBot="1" x14ac:dyDescent="0.3">
      <c r="A263" s="36" t="s">
        <v>165</v>
      </c>
      <c r="B263" s="36"/>
      <c r="C263" s="36">
        <f>SUM(C202+C214)</f>
        <v>44040</v>
      </c>
      <c r="D263" s="36">
        <f>SUM(D202+D214)</f>
        <v>37140</v>
      </c>
      <c r="E263" s="36">
        <f>SUM(E202+E214)</f>
        <v>99220</v>
      </c>
      <c r="F263" s="36">
        <f>SUM(F202,F214,F243)</f>
        <v>5240032.5500000007</v>
      </c>
      <c r="G263" s="36">
        <f>SUM(G202,G214,G243)</f>
        <v>5172568.55</v>
      </c>
      <c r="H263" s="36">
        <f>SUM(H202,H214,H243,H254,H261)</f>
        <v>166684</v>
      </c>
      <c r="I263" s="36">
        <f t="shared" ref="I263:N263" si="35">SUM(I202,I214,I243,I254,I261)</f>
        <v>9249437.7199999988</v>
      </c>
      <c r="J263" s="36">
        <f t="shared" si="35"/>
        <v>9168691.4399999995</v>
      </c>
      <c r="K263" s="36">
        <f t="shared" si="35"/>
        <v>247430.28</v>
      </c>
      <c r="L263" s="36">
        <f t="shared" si="35"/>
        <v>9483372.3199999984</v>
      </c>
      <c r="M263" s="36">
        <f t="shared" si="35"/>
        <v>8916316.0700000003</v>
      </c>
      <c r="N263" s="36">
        <f t="shared" si="35"/>
        <v>814486.53</v>
      </c>
      <c r="O263" s="45"/>
      <c r="P263" s="36"/>
      <c r="Q263" s="36">
        <f>SUM(Q202,Q214,Q243,Q254,Q261)</f>
        <v>722166.53</v>
      </c>
      <c r="R263" s="36">
        <f t="shared" ref="R263:V263" si="36">SUM(R202,R214,R243,R254,R261)</f>
        <v>0</v>
      </c>
      <c r="S263" s="36">
        <f t="shared" si="36"/>
        <v>0</v>
      </c>
      <c r="T263" s="36">
        <f t="shared" si="36"/>
        <v>0</v>
      </c>
      <c r="U263" s="36">
        <f t="shared" si="36"/>
        <v>92320</v>
      </c>
      <c r="V263" s="36">
        <f t="shared" si="36"/>
        <v>0</v>
      </c>
      <c r="W263" s="17">
        <f t="shared" si="13"/>
        <v>1</v>
      </c>
    </row>
    <row r="264" spans="1:65" ht="15.75" thickTop="1" x14ac:dyDescent="0.25">
      <c r="O264" s="46"/>
    </row>
    <row r="265" spans="1:65" x14ac:dyDescent="0.25">
      <c r="O265" s="46"/>
      <c r="P265" s="14" t="s">
        <v>166</v>
      </c>
      <c r="T265" s="14" t="s">
        <v>167</v>
      </c>
    </row>
    <row r="266" spans="1:65" x14ac:dyDescent="0.25">
      <c r="N266" s="53"/>
      <c r="O266" s="46"/>
    </row>
    <row r="267" spans="1:65" x14ac:dyDescent="0.25">
      <c r="O267" s="46"/>
    </row>
    <row r="268" spans="1:65" x14ac:dyDescent="0.25">
      <c r="O268" s="46"/>
      <c r="P268" s="8" t="s">
        <v>168</v>
      </c>
      <c r="Q268" s="8"/>
      <c r="T268" s="8" t="s">
        <v>169</v>
      </c>
    </row>
    <row r="269" spans="1:65" x14ac:dyDescent="0.25">
      <c r="O269" s="46"/>
      <c r="P269" s="14" t="s">
        <v>101</v>
      </c>
      <c r="T269" s="14" t="s">
        <v>92</v>
      </c>
    </row>
    <row r="270" spans="1:65" x14ac:dyDescent="0.25">
      <c r="O270" s="46"/>
    </row>
    <row r="271" spans="1:65" x14ac:dyDescent="0.25">
      <c r="O271" s="46"/>
    </row>
    <row r="272" spans="1:65" x14ac:dyDescent="0.25">
      <c r="O272" s="46"/>
    </row>
    <row r="273" spans="15:15" x14ac:dyDescent="0.25">
      <c r="O273" s="46"/>
    </row>
  </sheetData>
  <autoFilter ref="A8:W263">
    <filterColumn colId="22">
      <customFilters>
        <customFilter operator="notEqual" val=" "/>
      </customFilters>
    </filterColumn>
  </autoFilter>
  <mergeCells count="22">
    <mergeCell ref="M5:M7"/>
    <mergeCell ref="A1:V1"/>
    <mergeCell ref="A2:V2"/>
    <mergeCell ref="A3:V3"/>
    <mergeCell ref="A5:A7"/>
    <mergeCell ref="B5:B7"/>
    <mergeCell ref="C5:C7"/>
    <mergeCell ref="D5:D7"/>
    <mergeCell ref="E5:E7"/>
    <mergeCell ref="F5:F7"/>
    <mergeCell ref="G5:G7"/>
    <mergeCell ref="H5:H7"/>
    <mergeCell ref="I5:I7"/>
    <mergeCell ref="J5:J7"/>
    <mergeCell ref="K5:K7"/>
    <mergeCell ref="L5:L7"/>
    <mergeCell ref="N5:N7"/>
    <mergeCell ref="O5:O7"/>
    <mergeCell ref="P5:P7"/>
    <mergeCell ref="Q5:V5"/>
    <mergeCell ref="Q6:S6"/>
    <mergeCell ref="T6:V6"/>
  </mergeCells>
  <printOptions horizontalCentered="1"/>
  <pageMargins left="0" right="0" top="0.74803149606299202" bottom="0.74803149606299202" header="0.31496062992126" footer="0.31496062992126"/>
  <pageSetup scale="58"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Conso3rdQtr2017DILG</vt:lpstr>
      <vt:lpstr>Conso3rdQtr2017DILG!Print_Area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ACCTGPC2</cp:lastModifiedBy>
  <cp:lastPrinted>2017-10-27T03:45:09Z</cp:lastPrinted>
  <dcterms:created xsi:type="dcterms:W3CDTF">2017-04-28T08:39:33Z</dcterms:created>
  <dcterms:modified xsi:type="dcterms:W3CDTF">2017-10-27T07:14:55Z</dcterms:modified>
</cp:coreProperties>
</file>